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730" activeTab="2"/>
  </bookViews>
  <sheets>
    <sheet name="BS" sheetId="1" r:id="rId1"/>
    <sheet name="EQ" sheetId="2" r:id="rId2"/>
    <sheet name="IS" sheetId="3" r:id="rId3"/>
    <sheet name="CF" sheetId="4" r:id="rId4"/>
  </sheets>
  <definedNames>
    <definedName name="_xlnm.Print_Area" localSheetId="0">'BS'!$A$1:$F$54</definedName>
    <definedName name="_xlnm.Print_Area" localSheetId="3">'CF'!$A$1:$F$69</definedName>
    <definedName name="_xlnm.Print_Area" localSheetId="2">'IS'!$A$1:$H$41</definedName>
  </definedNames>
  <calcPr fullCalcOnLoad="1"/>
</workbook>
</file>

<file path=xl/sharedStrings.xml><?xml version="1.0" encoding="utf-8"?>
<sst xmlns="http://schemas.openxmlformats.org/spreadsheetml/2006/main" count="159" uniqueCount="121">
  <si>
    <t>Inventories</t>
  </si>
  <si>
    <t>RM'000</t>
  </si>
  <si>
    <t>Profit before tax</t>
  </si>
  <si>
    <t>Total</t>
  </si>
  <si>
    <t>(The figures have not been audited)</t>
  </si>
  <si>
    <t>Capital</t>
  </si>
  <si>
    <t>Share</t>
  </si>
  <si>
    <t>QUARTER</t>
  </si>
  <si>
    <t>Cash flows from operating activities</t>
  </si>
  <si>
    <t>Adjustments for:</t>
  </si>
  <si>
    <t>Operating profit before working capital changes</t>
  </si>
  <si>
    <t>Trade and other receivables</t>
  </si>
  <si>
    <t>Trade and other payables</t>
  </si>
  <si>
    <t>Tax paid</t>
  </si>
  <si>
    <t>Cash flows from investing activities</t>
  </si>
  <si>
    <t>Interest received</t>
  </si>
  <si>
    <t>Cash flows from financing activities</t>
  </si>
  <si>
    <t>Interest paid</t>
  </si>
  <si>
    <t>Purchase of property, plant and equipment</t>
  </si>
  <si>
    <t>Net cash from financing activities</t>
  </si>
  <si>
    <t>Note:</t>
  </si>
  <si>
    <t>*</t>
  </si>
  <si>
    <t>ENDED</t>
  </si>
  <si>
    <t>(Incorporated in Malaysia)</t>
  </si>
  <si>
    <t>CURRENT ASSETS</t>
  </si>
  <si>
    <t>LESS : CURRENT LIABILITIES</t>
  </si>
  <si>
    <t>FINANCED BY :</t>
  </si>
  <si>
    <t>CAPITAL AND RESERVES</t>
  </si>
  <si>
    <t>LONG TERM AND DEFERRED LIABILITIES</t>
  </si>
  <si>
    <t>NET CURRENT ASSETS</t>
  </si>
  <si>
    <t>Net movements in bank borrowings</t>
  </si>
  <si>
    <t>Changes in working capital</t>
  </si>
  <si>
    <t>Diluted earnings per share (sen)</t>
  </si>
  <si>
    <t>Company No: 633621-X</t>
  </si>
  <si>
    <t>A-RANK BERHAD</t>
  </si>
  <si>
    <t>CONDENSED CONSOLIDATED CASH FLOW STATEMENT</t>
  </si>
  <si>
    <t xml:space="preserve">CONDENSED CONSOLIDATED BALANCE SHEET </t>
  </si>
  <si>
    <t>Trade receivables</t>
  </si>
  <si>
    <t>Cash and bank balances</t>
  </si>
  <si>
    <t>Trade payables</t>
  </si>
  <si>
    <t>Other payables and accruals</t>
  </si>
  <si>
    <t>Tax liabilities</t>
  </si>
  <si>
    <t>CONDENSED CONSOLIDATED STATEMENT OF CHANGES IN EQUITY</t>
  </si>
  <si>
    <t>Balance as at 1 August 2004</t>
  </si>
  <si>
    <t>Premium</t>
  </si>
  <si>
    <t>Net profit for the financial period</t>
  </si>
  <si>
    <t>Cash and cash equivalents at end of financial period comprise of :</t>
  </si>
  <si>
    <t>Cash and cash equivalents at end of financial period</t>
  </si>
  <si>
    <t>Revenue</t>
  </si>
  <si>
    <t>Retained</t>
  </si>
  <si>
    <t>Profit</t>
  </si>
  <si>
    <t>CURRENT</t>
  </si>
  <si>
    <t xml:space="preserve"> </t>
  </si>
  <si>
    <t>N/A</t>
  </si>
  <si>
    <t>Non-cash items</t>
  </si>
  <si>
    <t>Non-operating income</t>
  </si>
  <si>
    <t>Net cash used in investing activities</t>
  </si>
  <si>
    <t>Reserves</t>
  </si>
  <si>
    <t>Bank borrowings</t>
  </si>
  <si>
    <t>Listing expenses</t>
  </si>
  <si>
    <t>Balance as at 31 July 2005</t>
  </si>
  <si>
    <t>ASSETS EMPLOYED</t>
  </si>
  <si>
    <t>Deposits and prepayments</t>
  </si>
  <si>
    <t>Tax recoverable</t>
  </si>
  <si>
    <t>Property, plant and equipment</t>
  </si>
  <si>
    <t>RM</t>
  </si>
  <si>
    <t>CONDENSED CONSOLIDATED INCOME STATEMENTS</t>
  </si>
  <si>
    <t xml:space="preserve">  subsidiary company</t>
  </si>
  <si>
    <t xml:space="preserve"> 80,000,000 ordinary shares of RM0.50 each </t>
  </si>
  <si>
    <t>Rights issue</t>
  </si>
  <si>
    <t xml:space="preserve">Arising from acquisition of a </t>
  </si>
  <si>
    <t>Net profit for the financial year</t>
  </si>
  <si>
    <t>Cash and cash equivalents at beginning of financial year</t>
  </si>
  <si>
    <t xml:space="preserve">Negative </t>
  </si>
  <si>
    <t>Goodwill</t>
  </si>
  <si>
    <t xml:space="preserve">Net expenses not recognised in the </t>
  </si>
  <si>
    <t>Cash used in operations</t>
  </si>
  <si>
    <t>Net decrease in cash and cash equivalents</t>
  </si>
  <si>
    <t>Deferred tax liabilities</t>
  </si>
  <si>
    <t xml:space="preserve">Share capital </t>
  </si>
  <si>
    <t>Shareholders' equity</t>
  </si>
  <si>
    <t xml:space="preserve">  income statement</t>
  </si>
  <si>
    <t>Cost of sales</t>
  </si>
  <si>
    <t>Gross profit</t>
  </si>
  <si>
    <t>Other operating income</t>
  </si>
  <si>
    <t>Selling and distribution expenses</t>
  </si>
  <si>
    <t>Administrative expenses</t>
  </si>
  <si>
    <t>Other operating expenses</t>
  </si>
  <si>
    <t>Profit from operations</t>
  </si>
  <si>
    <t>Finance costs</t>
  </si>
  <si>
    <t>Tax expense</t>
  </si>
  <si>
    <t>Net profit attributable to shareholders</t>
  </si>
  <si>
    <t>31.07.2005</t>
  </si>
  <si>
    <t xml:space="preserve">As at </t>
  </si>
  <si>
    <t>As at</t>
  </si>
  <si>
    <t>These condensed consolidated balance sheets should be read in conjunction with the audited financial statements of A-Rank Berhad for the financial year ended 31 July 2005.</t>
  </si>
  <si>
    <t xml:space="preserve">Basic earnings per share (sen) </t>
  </si>
  <si>
    <t>The condensed consolidated income statements should be read in conjunction with the audited financial statements of A-Rank Berhad for the financial year ended 31 July 2005.</t>
  </si>
  <si>
    <t>Public issue</t>
  </si>
  <si>
    <t>Acquisition of a subsidiary company net of cash acquired</t>
  </si>
  <si>
    <t>Issue of shares</t>
  </si>
  <si>
    <t>Repayment to a director</t>
  </si>
  <si>
    <t>Listing expenses paid</t>
  </si>
  <si>
    <t>Net cash used in operating activities</t>
  </si>
  <si>
    <t>Repayment of hire purchase creditors</t>
  </si>
  <si>
    <t>* Represent RM2</t>
  </si>
  <si>
    <t>AS AT 31 JANUARY 2006</t>
  </si>
  <si>
    <t>31.01.2006</t>
  </si>
  <si>
    <t>FOR THE PERIOD ENDED 31 JANUARY 2006</t>
  </si>
  <si>
    <t>Balance as at 31 January 2006</t>
  </si>
  <si>
    <t>Dividend paid</t>
  </si>
  <si>
    <t>Bank overdraft</t>
  </si>
  <si>
    <t>These consolidated statement of changes in equity should be read in conjunction with the audited financial statements for the financial year ended 31 July 2005 of A-Rank Berhad.</t>
  </si>
  <si>
    <t>6 months ended</t>
  </si>
  <si>
    <t xml:space="preserve">CUMULATIVE </t>
  </si>
  <si>
    <t>6 MONTHS</t>
  </si>
  <si>
    <t>The results for the second quarter and the cumulative period ended 31 January 2006 are the first set of consolidated income statement presented by A-Rank Berhad. Hence, no preceding corresponding quarter and cumulative figures are available for comparison.</t>
  </si>
  <si>
    <t>FOR THE SECOND QUARTER ENDED 31 JANUARY 2006</t>
  </si>
  <si>
    <t>The condensed consolidated cash flow statement should be read in conjunction with the audited financial statements of A-Rank Berhad for the financial year ended 31 July 2005.</t>
  </si>
  <si>
    <t>These condensed consolidated cash flow statement for the period ended 31 January 2006 is the first set presented by A-Rank Berhad. Hence, no preceding corresponding figures are available for comparison.</t>
  </si>
  <si>
    <t xml:space="preserve">Net assets per share based on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</si>
</sst>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_(* #,##0.0_);_(* \(#,##0.0\);_(* &quot;-&quot;??_);_(@_)"/>
    <numFmt numFmtId="182" formatCode="_(* #,##0.000_);_(* \(#,##0.000\);_(* &quot;-&quot;??_);_(@_)"/>
    <numFmt numFmtId="183" formatCode="0.00_);[Red]\(0.00\)"/>
    <numFmt numFmtId="184" formatCode="0.0"/>
    <numFmt numFmtId="185" formatCode="0.00_);\(0.00\)"/>
    <numFmt numFmtId="186" formatCode="0.0_);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Fill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176" fontId="4" fillId="0" borderId="0" xfId="15" applyNumberFormat="1" applyFont="1" applyBorder="1" applyAlignment="1">
      <alignment/>
    </xf>
    <xf numFmtId="176" fontId="4" fillId="0" borderId="0" xfId="15" applyNumberFormat="1" applyFont="1" applyFill="1" applyBorder="1" applyAlignment="1">
      <alignment/>
    </xf>
    <xf numFmtId="0" fontId="4" fillId="0" borderId="0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quotePrefix="1">
      <alignment/>
      <protection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0" applyFont="1" applyAlignment="1">
      <alignment/>
    </xf>
    <xf numFmtId="0" fontId="3" fillId="0" borderId="0" xfId="22" applyFont="1" applyFill="1" applyBorder="1" applyAlignment="1">
      <alignment horizontal="center" vertical="top"/>
      <protection/>
    </xf>
    <xf numFmtId="177" fontId="4" fillId="0" borderId="0" xfId="22" applyNumberFormat="1" applyFont="1" applyFill="1" applyBorder="1">
      <alignment/>
      <protection/>
    </xf>
    <xf numFmtId="176" fontId="4" fillId="0" borderId="0" xfId="15" applyNumberFormat="1" applyFont="1" applyFill="1" applyAlignment="1">
      <alignment/>
    </xf>
    <xf numFmtId="176" fontId="4" fillId="0" borderId="1" xfId="15" applyNumberFormat="1" applyFont="1" applyFill="1" applyBorder="1" applyAlignment="1">
      <alignment/>
    </xf>
    <xf numFmtId="176" fontId="3" fillId="0" borderId="0" xfId="15" applyNumberFormat="1" applyFont="1" applyFill="1" applyAlignment="1">
      <alignment/>
    </xf>
    <xf numFmtId="176" fontId="4" fillId="0" borderId="2" xfId="15" applyNumberFormat="1" applyFont="1" applyFill="1" applyBorder="1" applyAlignment="1">
      <alignment/>
    </xf>
    <xf numFmtId="0" fontId="4" fillId="0" borderId="0" xfId="21" applyFont="1">
      <alignment/>
      <protection/>
    </xf>
    <xf numFmtId="0" fontId="3" fillId="0" borderId="0" xfId="21" applyFont="1">
      <alignment/>
      <protection/>
    </xf>
    <xf numFmtId="176" fontId="4" fillId="0" borderId="0" xfId="15" applyNumberFormat="1" applyFont="1" applyBorder="1" applyAlignment="1">
      <alignment horizontal="center"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>
      <alignment horizontal="center"/>
    </xf>
    <xf numFmtId="176" fontId="4" fillId="0" borderId="0" xfId="15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176" fontId="4" fillId="0" borderId="0" xfId="15" applyNumberFormat="1" applyFont="1" applyAlignment="1">
      <alignment horizontal="right"/>
    </xf>
    <xf numFmtId="176" fontId="4" fillId="0" borderId="0" xfId="15" applyNumberFormat="1" applyFont="1" applyBorder="1" applyAlignment="1" quotePrefix="1">
      <alignment/>
    </xf>
    <xf numFmtId="176" fontId="4" fillId="0" borderId="3" xfId="15" applyNumberFormat="1" applyFont="1" applyBorder="1" applyAlignment="1">
      <alignment/>
    </xf>
    <xf numFmtId="176" fontId="4" fillId="0" borderId="0" xfId="15" applyNumberFormat="1" applyFont="1" applyAlignment="1">
      <alignment horizontal="justify"/>
    </xf>
    <xf numFmtId="0" fontId="4" fillId="0" borderId="0" xfId="24" applyFont="1">
      <alignment/>
      <protection/>
    </xf>
    <xf numFmtId="0" fontId="4" fillId="0" borderId="0" xfId="24" applyFont="1" quotePrefix="1">
      <alignment/>
      <protection/>
    </xf>
    <xf numFmtId="176" fontId="4" fillId="0" borderId="0" xfId="24" applyNumberFormat="1" applyFont="1">
      <alignment/>
      <protection/>
    </xf>
    <xf numFmtId="176" fontId="3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24" applyFont="1" applyBorder="1">
      <alignment/>
      <protection/>
    </xf>
    <xf numFmtId="176" fontId="3" fillId="0" borderId="0" xfId="15" applyNumberFormat="1" applyFont="1" applyBorder="1" applyAlignment="1">
      <alignment horizontal="center"/>
    </xf>
    <xf numFmtId="176" fontId="4" fillId="0" borderId="0" xfId="15" applyNumberFormat="1" applyFont="1" applyBorder="1" applyAlignment="1">
      <alignment horizontal="justify"/>
    </xf>
    <xf numFmtId="0" fontId="4" fillId="0" borderId="0" xfId="0" applyFont="1" applyBorder="1" applyAlignment="1">
      <alignment/>
    </xf>
    <xf numFmtId="182" fontId="4" fillId="0" borderId="0" xfId="15" applyNumberFormat="1" applyFont="1" applyFill="1" applyBorder="1" applyAlignment="1">
      <alignment/>
    </xf>
    <xf numFmtId="0" fontId="5" fillId="0" borderId="0" xfId="22" applyFont="1" applyFill="1" applyBorder="1">
      <alignment/>
      <protection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21" applyNumberFormat="1" applyFont="1" applyBorder="1" applyAlignment="1">
      <alignment/>
      <protection/>
    </xf>
    <xf numFmtId="0" fontId="6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3" applyFont="1">
      <alignment/>
      <protection/>
    </xf>
    <xf numFmtId="0" fontId="6" fillId="0" borderId="0" xfId="23" applyNumberFormat="1" applyFont="1">
      <alignment/>
      <protection/>
    </xf>
    <xf numFmtId="0" fontId="6" fillId="0" borderId="0" xfId="23" applyFont="1" applyAlignment="1">
      <alignment horizontal="center"/>
      <protection/>
    </xf>
    <xf numFmtId="0" fontId="7" fillId="0" borderId="0" xfId="21" applyNumberFormat="1" applyFont="1">
      <alignment/>
      <protection/>
    </xf>
    <xf numFmtId="0" fontId="6" fillId="0" borderId="0" xfId="21" applyNumberFormat="1" applyFont="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15" applyNumberFormat="1" applyFont="1" applyAlignment="1">
      <alignment/>
    </xf>
    <xf numFmtId="0" fontId="6" fillId="0" borderId="0" xfId="15" applyNumberFormat="1" applyFont="1" applyFill="1" applyAlignment="1">
      <alignment/>
    </xf>
    <xf numFmtId="176" fontId="6" fillId="0" borderId="0" xfId="15" applyNumberFormat="1" applyFont="1" applyFill="1" applyAlignment="1">
      <alignment horizontal="center"/>
    </xf>
    <xf numFmtId="0" fontId="7" fillId="0" borderId="0" xfId="15" applyNumberFormat="1" applyFont="1" applyFill="1" applyAlignment="1">
      <alignment/>
    </xf>
    <xf numFmtId="176" fontId="6" fillId="0" borderId="2" xfId="15" applyNumberFormat="1" applyFont="1" applyFill="1" applyBorder="1" applyAlignment="1">
      <alignment horizontal="center"/>
    </xf>
    <xf numFmtId="0" fontId="6" fillId="0" borderId="0" xfId="15" applyNumberFormat="1" applyFont="1" applyFill="1" applyAlignment="1">
      <alignment/>
    </xf>
    <xf numFmtId="176" fontId="6" fillId="0" borderId="1" xfId="15" applyNumberFormat="1" applyFont="1" applyFill="1" applyBorder="1" applyAlignment="1">
      <alignment horizontal="center"/>
    </xf>
    <xf numFmtId="176" fontId="6" fillId="0" borderId="0" xfId="21" applyNumberFormat="1" applyFont="1" applyFill="1" applyAlignment="1">
      <alignment horizontal="center"/>
      <protection/>
    </xf>
    <xf numFmtId="0" fontId="6" fillId="0" borderId="0" xfId="21" applyNumberFormat="1" applyFont="1" applyAlignment="1">
      <alignment horizontal="left"/>
      <protection/>
    </xf>
    <xf numFmtId="0" fontId="6" fillId="0" borderId="0" xfId="21" applyFont="1" applyFill="1">
      <alignment/>
      <protection/>
    </xf>
    <xf numFmtId="0" fontId="6" fillId="0" borderId="0" xfId="21" applyNumberFormat="1" applyFont="1" applyFill="1" applyAlignment="1">
      <alignment horizontal="left"/>
      <protection/>
    </xf>
    <xf numFmtId="2" fontId="6" fillId="0" borderId="0" xfId="21" applyNumberFormat="1" applyFont="1" applyFill="1" applyAlignment="1">
      <alignment horizontal="center"/>
      <protection/>
    </xf>
    <xf numFmtId="0" fontId="6" fillId="0" borderId="0" xfId="0" applyFont="1" applyFill="1" applyAlignment="1">
      <alignment/>
    </xf>
    <xf numFmtId="43" fontId="6" fillId="0" borderId="4" xfId="15" applyFont="1" applyFill="1" applyBorder="1" applyAlignment="1">
      <alignment horizontal="center"/>
    </xf>
    <xf numFmtId="0" fontId="6" fillId="0" borderId="0" xfId="21" applyNumberFormat="1" applyFont="1" applyBorder="1" applyAlignment="1">
      <alignment/>
      <protection/>
    </xf>
    <xf numFmtId="0" fontId="7" fillId="0" borderId="0" xfId="21" applyNumberFormat="1" applyFont="1" applyAlignment="1">
      <alignment/>
      <protection/>
    </xf>
    <xf numFmtId="0" fontId="7" fillId="0" borderId="0" xfId="21" applyNumberFormat="1" applyFont="1" applyAlignment="1" quotePrefix="1">
      <alignment/>
      <protection/>
    </xf>
    <xf numFmtId="0" fontId="6" fillId="0" borderId="0" xfId="15" applyNumberFormat="1" applyFont="1" applyFill="1" applyBorder="1" applyAlignment="1">
      <alignment/>
    </xf>
    <xf numFmtId="0" fontId="6" fillId="0" borderId="0" xfId="21" applyNumberFormat="1" applyFont="1" applyAlignment="1">
      <alignment horizontal="right"/>
      <protection/>
    </xf>
    <xf numFmtId="176" fontId="6" fillId="0" borderId="5" xfId="15" applyNumberFormat="1" applyFont="1" applyFill="1" applyBorder="1" applyAlignment="1">
      <alignment horizontal="center"/>
    </xf>
    <xf numFmtId="176" fontId="6" fillId="0" borderId="6" xfId="15" applyNumberFormat="1" applyFont="1" applyFill="1" applyBorder="1" applyAlignment="1">
      <alignment horizontal="center"/>
    </xf>
    <xf numFmtId="176" fontId="6" fillId="0" borderId="7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 horizontal="right"/>
    </xf>
    <xf numFmtId="0" fontId="3" fillId="0" borderId="0" xfId="21" applyFont="1" applyFill="1" applyBorder="1" applyAlignment="1">
      <alignment/>
      <protection/>
    </xf>
    <xf numFmtId="0" fontId="3" fillId="0" borderId="0" xfId="21" applyFont="1" applyFill="1" applyBorder="1">
      <alignment/>
      <protection/>
    </xf>
    <xf numFmtId="0" fontId="3" fillId="0" borderId="0" xfId="0" applyFont="1" applyFill="1" applyAlignment="1">
      <alignment horizontal="center"/>
    </xf>
    <xf numFmtId="0" fontId="4" fillId="0" borderId="0" xfId="21" applyFont="1" applyFill="1" applyBorder="1">
      <alignment/>
      <protection/>
    </xf>
    <xf numFmtId="176" fontId="7" fillId="0" borderId="0" xfId="15" applyNumberFormat="1" applyFont="1" applyFill="1" applyAlignment="1">
      <alignment horizontal="center"/>
    </xf>
    <xf numFmtId="0" fontId="4" fillId="0" borderId="0" xfId="21" applyFont="1" applyFill="1" applyBorder="1" applyAlignment="1">
      <alignment/>
      <protection/>
    </xf>
    <xf numFmtId="0" fontId="3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0" xfId="0" applyFont="1" applyFill="1" applyAlignment="1">
      <alignment wrapText="1"/>
    </xf>
    <xf numFmtId="0" fontId="7" fillId="0" borderId="0" xfId="21" applyFont="1" applyFill="1" applyBorder="1" applyAlignment="1">
      <alignment/>
      <protection/>
    </xf>
    <xf numFmtId="176" fontId="6" fillId="0" borderId="0" xfId="15" applyNumberFormat="1" applyFont="1" applyFill="1" applyAlignment="1">
      <alignment/>
    </xf>
    <xf numFmtId="0" fontId="6" fillId="0" borderId="0" xfId="25" applyFont="1" applyFill="1">
      <alignment/>
      <protection/>
    </xf>
    <xf numFmtId="0" fontId="7" fillId="0" borderId="0" xfId="21" applyFont="1" applyFill="1">
      <alignment/>
      <protection/>
    </xf>
    <xf numFmtId="0" fontId="7" fillId="0" borderId="0" xfId="21" applyFont="1" applyFill="1" applyBorder="1">
      <alignment/>
      <protection/>
    </xf>
    <xf numFmtId="0" fontId="7" fillId="0" borderId="0" xfId="25" applyFont="1" applyFill="1">
      <alignment/>
      <protection/>
    </xf>
    <xf numFmtId="0" fontId="6" fillId="0" borderId="0" xfId="25" applyFont="1" applyFill="1" applyBorder="1">
      <alignment/>
      <protection/>
    </xf>
    <xf numFmtId="176" fontId="6" fillId="0" borderId="0" xfId="15" applyNumberFormat="1" applyFont="1" applyFill="1" applyBorder="1" applyAlignment="1">
      <alignment/>
    </xf>
    <xf numFmtId="0" fontId="6" fillId="0" borderId="0" xfId="25" applyFont="1" applyFill="1" applyBorder="1" applyAlignment="1" quotePrefix="1">
      <alignment horizontal="left"/>
      <protection/>
    </xf>
    <xf numFmtId="176" fontId="6" fillId="0" borderId="1" xfId="15" applyNumberFormat="1" applyFont="1" applyFill="1" applyBorder="1" applyAlignment="1">
      <alignment/>
    </xf>
    <xf numFmtId="0" fontId="6" fillId="0" borderId="0" xfId="25" applyFont="1" applyFill="1" applyBorder="1" applyAlignment="1">
      <alignment horizontal="left"/>
      <protection/>
    </xf>
    <xf numFmtId="0" fontId="7" fillId="0" borderId="0" xfId="25" applyFont="1" applyFill="1" applyBorder="1">
      <alignment/>
      <protection/>
    </xf>
    <xf numFmtId="176" fontId="6" fillId="0" borderId="8" xfId="15" applyNumberFormat="1" applyFont="1" applyFill="1" applyBorder="1" applyAlignment="1">
      <alignment/>
    </xf>
    <xf numFmtId="176" fontId="6" fillId="0" borderId="0" xfId="15" applyNumberFormat="1" applyFont="1" applyFill="1" applyBorder="1" applyAlignment="1">
      <alignment horizontal="right"/>
    </xf>
    <xf numFmtId="176" fontId="7" fillId="0" borderId="3" xfId="15" applyNumberFormat="1" applyFont="1" applyFill="1" applyBorder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21" applyNumberFormat="1" applyFont="1" applyAlignment="1">
      <alignment horizontal="center"/>
      <protection/>
    </xf>
    <xf numFmtId="0" fontId="7" fillId="0" borderId="0" xfId="21" applyNumberFormat="1" applyFont="1" applyAlignment="1" quotePrefix="1">
      <alignment horizontal="center"/>
      <protection/>
    </xf>
    <xf numFmtId="0" fontId="6" fillId="0" borderId="0" xfId="23" applyNumberFormat="1" applyFont="1" applyAlignment="1">
      <alignment horizontal="center"/>
      <protection/>
    </xf>
    <xf numFmtId="0" fontId="6" fillId="0" borderId="0" xfId="21" applyNumberFormat="1" applyFont="1" applyAlignment="1">
      <alignment horizontal="center"/>
      <protection/>
    </xf>
    <xf numFmtId="0" fontId="7" fillId="0" borderId="0" xfId="15" applyNumberFormat="1" applyFont="1" applyAlignment="1">
      <alignment horizontal="center"/>
    </xf>
    <xf numFmtId="0" fontId="6" fillId="0" borderId="0" xfId="15" applyNumberFormat="1" applyFont="1" applyFill="1" applyAlignment="1">
      <alignment horizontal="center"/>
    </xf>
    <xf numFmtId="0" fontId="6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" xfId="24" applyFont="1" applyBorder="1">
      <alignment/>
      <protection/>
    </xf>
    <xf numFmtId="176" fontId="4" fillId="0" borderId="9" xfId="15" applyNumberFormat="1" applyFont="1" applyBorder="1" applyAlignment="1">
      <alignment horizontal="right"/>
    </xf>
    <xf numFmtId="176" fontId="4" fillId="0" borderId="8" xfId="15" applyNumberFormat="1" applyFont="1" applyBorder="1" applyAlignment="1">
      <alignment horizontal="right"/>
    </xf>
    <xf numFmtId="176" fontId="4" fillId="0" borderId="8" xfId="15" applyNumberFormat="1" applyFont="1" applyBorder="1" applyAlignment="1">
      <alignment/>
    </xf>
    <xf numFmtId="176" fontId="4" fillId="0" borderId="10" xfId="15" applyNumberFormat="1" applyFont="1" applyBorder="1" applyAlignment="1">
      <alignment/>
    </xf>
    <xf numFmtId="0" fontId="4" fillId="0" borderId="0" xfId="15" applyNumberFormat="1" applyFont="1" applyFill="1" applyAlignment="1">
      <alignment/>
    </xf>
    <xf numFmtId="176" fontId="6" fillId="0" borderId="0" xfId="15" applyNumberFormat="1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176" fontId="7" fillId="0" borderId="0" xfId="15" applyNumberFormat="1" applyFont="1" applyFill="1" applyBorder="1" applyAlignment="1">
      <alignment/>
    </xf>
    <xf numFmtId="0" fontId="7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3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21" applyFont="1" applyAlignment="1">
      <alignment horizontal="center"/>
      <protection/>
    </xf>
    <xf numFmtId="0" fontId="3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Fill="1" applyAlignment="1">
      <alignment/>
    </xf>
    <xf numFmtId="0" fontId="4" fillId="0" borderId="0" xfId="22" applyFont="1" applyFill="1" applyBorder="1" applyAlignment="1">
      <alignment vertical="top" wrapText="1"/>
      <protection/>
    </xf>
    <xf numFmtId="0" fontId="6" fillId="0" borderId="0" xfId="15" applyNumberFormat="1" applyFont="1" applyFill="1" applyAlignment="1">
      <alignment wrapText="1"/>
    </xf>
    <xf numFmtId="0" fontId="6" fillId="0" borderId="0" xfId="15" applyNumberFormat="1" applyFont="1" applyFill="1" applyAlignment="1">
      <alignment horizontal="left" wrapText="1"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Fill="1" applyBorder="1" applyAlignment="1">
      <alignment horizontal="left" vertical="top" wrapText="1"/>
      <protection/>
    </xf>
    <xf numFmtId="0" fontId="4" fillId="0" borderId="0" xfId="22" applyFont="1" applyFill="1" applyBorder="1" applyAlignment="1">
      <alignment horizontal="justify" vertical="top" wrapText="1"/>
      <protection/>
    </xf>
    <xf numFmtId="0" fontId="6" fillId="0" borderId="0" xfId="15" applyNumberFormat="1" applyFont="1" applyFill="1" applyAlignment="1">
      <alignment horizontal="left" vertical="top" wrapText="1"/>
    </xf>
    <xf numFmtId="0" fontId="7" fillId="0" borderId="0" xfId="21" applyFont="1" applyAlignment="1">
      <alignment horizont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SheetLayoutView="100" workbookViewId="0" topLeftCell="A34">
      <selection activeCell="A53" sqref="A53:F54"/>
    </sheetView>
  </sheetViews>
  <sheetFormatPr defaultColWidth="9.140625" defaultRowHeight="12.75"/>
  <cols>
    <col min="1" max="1" width="3.7109375" style="44" customWidth="1"/>
    <col min="2" max="2" width="42.28125" style="44" bestFit="1" customWidth="1"/>
    <col min="3" max="3" width="9.57421875" style="103" customWidth="1"/>
    <col min="4" max="4" width="14.7109375" style="46" customWidth="1"/>
    <col min="5" max="5" width="2.421875" style="46" customWidth="1"/>
    <col min="6" max="6" width="14.7109375" style="45" customWidth="1"/>
    <col min="7" max="16384" width="9.140625" style="45" customWidth="1"/>
  </cols>
  <sheetData>
    <row r="1" ht="15.75">
      <c r="A1" s="44" t="s">
        <v>33</v>
      </c>
    </row>
    <row r="3" spans="1:6" ht="15.75">
      <c r="A3" s="47" t="s">
        <v>34</v>
      </c>
      <c r="B3" s="71"/>
      <c r="C3" s="104"/>
      <c r="D3" s="48"/>
      <c r="E3" s="48"/>
      <c r="F3" s="49"/>
    </row>
    <row r="4" spans="1:6" ht="15.75">
      <c r="A4" s="70" t="s">
        <v>23</v>
      </c>
      <c r="B4" s="72"/>
      <c r="C4" s="105"/>
      <c r="D4" s="48"/>
      <c r="E4" s="48"/>
      <c r="F4" s="49"/>
    </row>
    <row r="5" spans="1:6" ht="15.75">
      <c r="A5" s="51"/>
      <c r="B5" s="51"/>
      <c r="C5" s="106"/>
      <c r="D5" s="52"/>
      <c r="E5" s="52"/>
      <c r="F5" s="50"/>
    </row>
    <row r="6" spans="1:6" ht="15.75">
      <c r="A6" s="53" t="s">
        <v>36</v>
      </c>
      <c r="B6" s="53"/>
      <c r="C6" s="104"/>
      <c r="D6" s="48"/>
      <c r="E6" s="48"/>
      <c r="F6" s="49"/>
    </row>
    <row r="7" spans="1:6" ht="15.75">
      <c r="A7" s="53" t="s">
        <v>106</v>
      </c>
      <c r="B7" s="53"/>
      <c r="C7" s="104"/>
      <c r="D7" s="48"/>
      <c r="E7" s="48"/>
      <c r="F7" s="49"/>
    </row>
    <row r="8" spans="1:6" ht="6" customHeight="1">
      <c r="A8" s="53"/>
      <c r="B8" s="53"/>
      <c r="C8" s="104"/>
      <c r="D8" s="48"/>
      <c r="E8" s="48"/>
      <c r="F8" s="49"/>
    </row>
    <row r="9" spans="1:6" ht="15.75">
      <c r="A9" s="53" t="s">
        <v>4</v>
      </c>
      <c r="B9" s="53"/>
      <c r="C9" s="104"/>
      <c r="D9" s="48"/>
      <c r="E9" s="48"/>
      <c r="F9" s="49"/>
    </row>
    <row r="10" spans="1:6" s="46" customFormat="1" ht="15.75">
      <c r="A10" s="104"/>
      <c r="B10" s="104"/>
      <c r="C10" s="104"/>
      <c r="D10" s="55" t="s">
        <v>93</v>
      </c>
      <c r="E10" s="55"/>
      <c r="F10" s="55" t="s">
        <v>94</v>
      </c>
    </row>
    <row r="11" spans="1:6" s="46" customFormat="1" ht="15.75">
      <c r="A11" s="104"/>
      <c r="B11" s="104"/>
      <c r="C11" s="104"/>
      <c r="D11" s="55" t="s">
        <v>107</v>
      </c>
      <c r="E11" s="55"/>
      <c r="F11" s="55" t="s">
        <v>92</v>
      </c>
    </row>
    <row r="12" spans="1:6" s="46" customFormat="1" ht="15.75">
      <c r="A12" s="107"/>
      <c r="B12" s="107"/>
      <c r="C12" s="104"/>
      <c r="D12" s="55" t="s">
        <v>1</v>
      </c>
      <c r="E12" s="55"/>
      <c r="F12" s="55" t="s">
        <v>1</v>
      </c>
    </row>
    <row r="13" spans="1:6" ht="12" customHeight="1">
      <c r="A13" s="54"/>
      <c r="B13" s="54"/>
      <c r="C13" s="107"/>
      <c r="D13" s="55"/>
      <c r="E13" s="55"/>
      <c r="F13" s="55"/>
    </row>
    <row r="14" spans="1:6" ht="15.75">
      <c r="A14" s="56" t="s">
        <v>61</v>
      </c>
      <c r="B14" s="56"/>
      <c r="C14" s="108"/>
      <c r="D14" s="48"/>
      <c r="E14" s="48"/>
      <c r="F14" s="48"/>
    </row>
    <row r="15" spans="1:7" ht="15.75">
      <c r="A15" s="57" t="s">
        <v>64</v>
      </c>
      <c r="B15" s="57"/>
      <c r="C15" s="109"/>
      <c r="D15" s="58">
        <v>42216</v>
      </c>
      <c r="E15" s="58"/>
      <c r="F15" s="58">
        <v>39344</v>
      </c>
      <c r="G15" s="129">
        <f>+D15-F15</f>
        <v>2872</v>
      </c>
    </row>
    <row r="16" spans="1:6" ht="15.75">
      <c r="A16" s="57"/>
      <c r="B16" s="57"/>
      <c r="C16" s="109"/>
      <c r="D16" s="58"/>
      <c r="E16" s="58"/>
      <c r="F16" s="58"/>
    </row>
    <row r="17" spans="1:6" ht="15.75">
      <c r="A17" s="59" t="s">
        <v>24</v>
      </c>
      <c r="B17" s="73"/>
      <c r="C17" s="110"/>
      <c r="D17" s="75"/>
      <c r="E17" s="119"/>
      <c r="F17" s="75"/>
    </row>
    <row r="18" spans="1:7" ht="15.75">
      <c r="A18" s="57"/>
      <c r="B18" s="73" t="s">
        <v>0</v>
      </c>
      <c r="C18" s="110"/>
      <c r="D18" s="76">
        <v>6618</v>
      </c>
      <c r="E18" s="119"/>
      <c r="F18" s="76">
        <v>5838</v>
      </c>
      <c r="G18" s="129">
        <f>+D18-F18</f>
        <v>780</v>
      </c>
    </row>
    <row r="19" spans="1:7" ht="15.75">
      <c r="A19" s="57"/>
      <c r="B19" s="73" t="s">
        <v>37</v>
      </c>
      <c r="C19" s="110"/>
      <c r="D19" s="76">
        <v>26885</v>
      </c>
      <c r="E19" s="119"/>
      <c r="F19" s="76">
        <v>20565</v>
      </c>
      <c r="G19" s="129">
        <f>+D19-F19</f>
        <v>6320</v>
      </c>
    </row>
    <row r="20" spans="1:7" ht="15.75">
      <c r="A20" s="57"/>
      <c r="B20" s="73" t="s">
        <v>62</v>
      </c>
      <c r="C20" s="110"/>
      <c r="D20" s="76">
        <v>126</v>
      </c>
      <c r="E20" s="119"/>
      <c r="F20" s="76">
        <v>1003</v>
      </c>
      <c r="G20" s="129">
        <f>+D20-F20</f>
        <v>-877</v>
      </c>
    </row>
    <row r="21" spans="1:7" ht="15.75">
      <c r="A21" s="57"/>
      <c r="B21" s="73" t="s">
        <v>63</v>
      </c>
      <c r="C21" s="110"/>
      <c r="D21" s="76">
        <v>0</v>
      </c>
      <c r="E21" s="119"/>
      <c r="F21" s="76">
        <v>2</v>
      </c>
      <c r="G21" s="129">
        <f>+D21-F21</f>
        <v>-2</v>
      </c>
    </row>
    <row r="22" spans="1:7" ht="15.75">
      <c r="A22" s="57"/>
      <c r="B22" s="73" t="s">
        <v>38</v>
      </c>
      <c r="C22" s="110"/>
      <c r="D22" s="76">
        <v>1187</v>
      </c>
      <c r="E22" s="119"/>
      <c r="F22" s="76">
        <v>1467</v>
      </c>
      <c r="G22" s="129">
        <f>+D22-F22</f>
        <v>-280</v>
      </c>
    </row>
    <row r="23" spans="1:6" ht="15.75">
      <c r="A23" s="57"/>
      <c r="B23" s="73"/>
      <c r="C23" s="110"/>
      <c r="D23" s="77">
        <f>SUM(D18:D22)</f>
        <v>34816</v>
      </c>
      <c r="E23" s="119"/>
      <c r="F23" s="77">
        <f>SUM(F18:F22)</f>
        <v>28875</v>
      </c>
    </row>
    <row r="24" spans="1:6" ht="10.5" customHeight="1">
      <c r="A24" s="57"/>
      <c r="B24" s="73"/>
      <c r="C24" s="110"/>
      <c r="D24" s="76"/>
      <c r="E24" s="119"/>
      <c r="F24" s="76"/>
    </row>
    <row r="25" spans="1:6" ht="15.75">
      <c r="A25" s="59" t="s">
        <v>25</v>
      </c>
      <c r="B25" s="73"/>
      <c r="C25" s="110"/>
      <c r="D25" s="76"/>
      <c r="E25" s="119"/>
      <c r="F25" s="76"/>
    </row>
    <row r="26" spans="1:6" ht="15.75">
      <c r="A26" s="57"/>
      <c r="B26" s="73" t="s">
        <v>39</v>
      </c>
      <c r="C26" s="110"/>
      <c r="D26" s="76">
        <v>4301</v>
      </c>
      <c r="E26" s="119"/>
      <c r="F26" s="76">
        <v>5425</v>
      </c>
    </row>
    <row r="27" spans="1:6" ht="15.75">
      <c r="A27" s="57"/>
      <c r="B27" s="73" t="s">
        <v>40</v>
      </c>
      <c r="C27" s="110"/>
      <c r="D27" s="76">
        <v>2884</v>
      </c>
      <c r="E27" s="119"/>
      <c r="F27" s="76">
        <v>3833</v>
      </c>
    </row>
    <row r="28" spans="1:6" ht="15.75">
      <c r="A28" s="57"/>
      <c r="B28" s="73" t="s">
        <v>58</v>
      </c>
      <c r="C28" s="110"/>
      <c r="D28" s="76">
        <f>7199+805+1740+6000+1</f>
        <v>15745</v>
      </c>
      <c r="E28" s="119"/>
      <c r="F28" s="76">
        <v>5714</v>
      </c>
    </row>
    <row r="29" spans="1:6" ht="15.75">
      <c r="A29" s="57"/>
      <c r="B29" s="73" t="s">
        <v>41</v>
      </c>
      <c r="C29" s="110"/>
      <c r="D29" s="76">
        <v>91</v>
      </c>
      <c r="E29" s="119"/>
      <c r="F29" s="76">
        <v>91</v>
      </c>
    </row>
    <row r="30" spans="1:6" ht="15.75">
      <c r="A30" s="57"/>
      <c r="B30" s="73"/>
      <c r="C30" s="110"/>
      <c r="D30" s="77">
        <f>SUM(D26:D29)</f>
        <v>23021</v>
      </c>
      <c r="E30" s="119"/>
      <c r="F30" s="77">
        <f>SUM(F26:F29)</f>
        <v>15063</v>
      </c>
    </row>
    <row r="31" spans="1:6" ht="15.75">
      <c r="A31" s="57"/>
      <c r="B31" s="57"/>
      <c r="C31" s="109"/>
      <c r="D31" s="58"/>
      <c r="E31" s="58"/>
      <c r="F31" s="58"/>
    </row>
    <row r="32" spans="1:6" ht="15.75">
      <c r="A32" s="59" t="s">
        <v>29</v>
      </c>
      <c r="B32" s="57"/>
      <c r="C32" s="109"/>
      <c r="D32" s="58">
        <f>+D23-D30</f>
        <v>11795</v>
      </c>
      <c r="E32" s="58"/>
      <c r="F32" s="58">
        <f>+F23-F30</f>
        <v>13812</v>
      </c>
    </row>
    <row r="33" spans="1:6" ht="11.25" customHeight="1">
      <c r="A33" s="59"/>
      <c r="B33" s="57"/>
      <c r="C33" s="109"/>
      <c r="D33" s="58"/>
      <c r="E33" s="58"/>
      <c r="F33" s="58"/>
    </row>
    <row r="34" spans="1:6" ht="16.5" thickBot="1">
      <c r="A34" s="57"/>
      <c r="B34" s="57"/>
      <c r="C34" s="109"/>
      <c r="D34" s="60">
        <f>+D32+D15</f>
        <v>54011</v>
      </c>
      <c r="E34" s="119"/>
      <c r="F34" s="60">
        <f>+F32+F15</f>
        <v>53156</v>
      </c>
    </row>
    <row r="35" spans="1:6" ht="15.75">
      <c r="A35" s="57"/>
      <c r="B35" s="57"/>
      <c r="C35" s="109"/>
      <c r="D35" s="58"/>
      <c r="E35" s="58"/>
      <c r="F35" s="58"/>
    </row>
    <row r="36" spans="1:6" ht="15.75">
      <c r="A36" s="59" t="s">
        <v>26</v>
      </c>
      <c r="B36" s="57"/>
      <c r="C36" s="109"/>
      <c r="D36" s="58"/>
      <c r="E36" s="58"/>
      <c r="F36" s="58"/>
    </row>
    <row r="37" spans="1:6" ht="15.75">
      <c r="A37" s="59"/>
      <c r="B37" s="57"/>
      <c r="C37" s="109"/>
      <c r="D37" s="58"/>
      <c r="E37" s="58"/>
      <c r="F37" s="58"/>
    </row>
    <row r="38" spans="1:6" ht="15.75">
      <c r="A38" s="59" t="s">
        <v>27</v>
      </c>
      <c r="B38" s="57"/>
      <c r="C38" s="109"/>
      <c r="D38" s="58"/>
      <c r="E38" s="58"/>
      <c r="F38" s="58"/>
    </row>
    <row r="39" spans="2:6" ht="15.75">
      <c r="B39" s="57" t="s">
        <v>79</v>
      </c>
      <c r="C39" s="109"/>
      <c r="D39" s="58">
        <v>40000</v>
      </c>
      <c r="E39" s="58"/>
      <c r="F39" s="58">
        <v>40000</v>
      </c>
    </row>
    <row r="40" spans="2:6" ht="15.75">
      <c r="B40" s="61" t="s">
        <v>57</v>
      </c>
      <c r="C40" s="109"/>
      <c r="D40" s="62">
        <f>+'EQ'!H38+'EQ'!F38+'EQ'!D38</f>
        <v>7870</v>
      </c>
      <c r="E40" s="119"/>
      <c r="F40" s="62">
        <v>7378</v>
      </c>
    </row>
    <row r="41" spans="1:6" ht="15.75">
      <c r="A41" s="59" t="s">
        <v>80</v>
      </c>
      <c r="B41" s="57"/>
      <c r="C41" s="109"/>
      <c r="D41" s="58">
        <f>+D39+D40</f>
        <v>47870</v>
      </c>
      <c r="E41" s="58"/>
      <c r="F41" s="58">
        <v>47378</v>
      </c>
    </row>
    <row r="42" spans="1:6" ht="15.75">
      <c r="A42" s="57"/>
      <c r="B42" s="57"/>
      <c r="C42" s="109"/>
      <c r="D42" s="58"/>
      <c r="E42" s="58"/>
      <c r="F42" s="58"/>
    </row>
    <row r="43" spans="1:6" ht="15.75">
      <c r="A43" s="59" t="s">
        <v>28</v>
      </c>
      <c r="B43" s="57"/>
      <c r="C43" s="109"/>
      <c r="D43" s="58"/>
      <c r="E43" s="58"/>
      <c r="F43" s="58"/>
    </row>
    <row r="44" spans="2:6" ht="15.75">
      <c r="B44" s="57" t="s">
        <v>58</v>
      </c>
      <c r="C44" s="110"/>
      <c r="D44" s="58">
        <v>2648</v>
      </c>
      <c r="E44" s="58"/>
      <c r="F44" s="58">
        <v>2873</v>
      </c>
    </row>
    <row r="45" spans="2:6" ht="15.75">
      <c r="B45" s="57" t="s">
        <v>78</v>
      </c>
      <c r="C45" s="109"/>
      <c r="D45" s="58">
        <v>3493</v>
      </c>
      <c r="E45" s="58"/>
      <c r="F45" s="58">
        <v>2905</v>
      </c>
    </row>
    <row r="46" spans="1:6" ht="16.5" thickBot="1">
      <c r="A46" s="57"/>
      <c r="B46" s="57"/>
      <c r="C46" s="109"/>
      <c r="D46" s="60">
        <f>SUM(D41:D45)</f>
        <v>54011</v>
      </c>
      <c r="E46" s="119"/>
      <c r="F46" s="60">
        <v>53156</v>
      </c>
    </row>
    <row r="47" spans="1:6" ht="15.75">
      <c r="A47" s="64"/>
      <c r="B47" s="74"/>
      <c r="C47" s="107"/>
      <c r="D47" s="58">
        <f>+D46-D34</f>
        <v>0</v>
      </c>
      <c r="E47" s="58"/>
      <c r="F47" s="58">
        <f>+F46-F34</f>
        <v>0</v>
      </c>
    </row>
    <row r="48" spans="1:6" ht="15.75">
      <c r="A48" s="64"/>
      <c r="B48" s="74"/>
      <c r="C48" s="107"/>
      <c r="D48" s="58"/>
      <c r="E48" s="58"/>
      <c r="F48" s="58"/>
    </row>
    <row r="49" spans="1:6" ht="15.75">
      <c r="A49" s="64"/>
      <c r="B49" s="74"/>
      <c r="C49" s="107"/>
      <c r="D49" s="83" t="s">
        <v>65</v>
      </c>
      <c r="E49" s="83"/>
      <c r="F49" s="83" t="s">
        <v>65</v>
      </c>
    </row>
    <row r="50" spans="1:6" s="68" customFormat="1" ht="15.75">
      <c r="A50" s="66" t="s">
        <v>120</v>
      </c>
      <c r="B50" s="57"/>
      <c r="C50" s="109"/>
      <c r="D50" s="67"/>
      <c r="E50" s="67"/>
      <c r="F50" s="67"/>
    </row>
    <row r="51" spans="1:6" s="68" customFormat="1" ht="16.5" thickBot="1">
      <c r="A51" s="66" t="s">
        <v>68</v>
      </c>
      <c r="B51" s="57"/>
      <c r="C51" s="109"/>
      <c r="D51" s="69">
        <f>+D41/80000</f>
        <v>0.598375</v>
      </c>
      <c r="E51" s="120"/>
      <c r="F51" s="69">
        <f>+F41/80000</f>
        <v>0.592225</v>
      </c>
    </row>
    <row r="52" spans="1:6" s="68" customFormat="1" ht="15.75">
      <c r="A52" s="57"/>
      <c r="B52" s="57"/>
      <c r="C52" s="109"/>
      <c r="D52" s="63"/>
      <c r="E52" s="63"/>
      <c r="F52" s="65"/>
    </row>
    <row r="53" spans="1:6" s="68" customFormat="1" ht="15.75">
      <c r="A53" s="132" t="s">
        <v>95</v>
      </c>
      <c r="B53" s="132"/>
      <c r="C53" s="132"/>
      <c r="D53" s="132"/>
      <c r="E53" s="132"/>
      <c r="F53" s="132"/>
    </row>
    <row r="54" spans="1:6" ht="15.75">
      <c r="A54" s="132"/>
      <c r="B54" s="132"/>
      <c r="C54" s="132"/>
      <c r="D54" s="132"/>
      <c r="E54" s="132"/>
      <c r="F54" s="132"/>
    </row>
  </sheetData>
  <mergeCells count="1">
    <mergeCell ref="A53:F54"/>
  </mergeCells>
  <printOptions/>
  <pageMargins left="0.75" right="0.75" top="0.7" bottom="0.6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SheetLayoutView="100" workbookViewId="0" topLeftCell="A25">
      <selection activeCell="A53" sqref="A53:F54"/>
    </sheetView>
  </sheetViews>
  <sheetFormatPr defaultColWidth="9.140625" defaultRowHeight="12.75"/>
  <cols>
    <col min="1" max="1" width="31.57421875" style="15" customWidth="1"/>
    <col min="2" max="2" width="12.7109375" style="15" customWidth="1"/>
    <col min="3" max="3" width="0.85546875" style="41" customWidth="1"/>
    <col min="4" max="4" width="14.7109375" style="15" customWidth="1"/>
    <col min="5" max="5" width="0.85546875" style="41" customWidth="1"/>
    <col min="6" max="6" width="14.7109375" style="15" customWidth="1"/>
    <col min="7" max="7" width="0.85546875" style="41" customWidth="1"/>
    <col min="8" max="8" width="12.7109375" style="15" customWidth="1"/>
    <col min="9" max="9" width="0.85546875" style="41" customWidth="1"/>
    <col min="10" max="10" width="12.7109375" style="15" customWidth="1"/>
    <col min="11" max="16384" width="9.140625" style="15" customWidth="1"/>
  </cols>
  <sheetData>
    <row r="1" ht="15">
      <c r="A1" s="15" t="s">
        <v>33</v>
      </c>
    </row>
    <row r="3" spans="1:10" ht="15">
      <c r="A3" s="1" t="s">
        <v>34</v>
      </c>
      <c r="B3" s="25"/>
      <c r="C3" s="7"/>
      <c r="D3" s="25"/>
      <c r="E3" s="7"/>
      <c r="F3" s="25"/>
      <c r="G3" s="7"/>
      <c r="H3" s="25"/>
      <c r="I3" s="7"/>
      <c r="J3" s="25"/>
    </row>
    <row r="4" spans="1:10" ht="15">
      <c r="A4" s="1" t="s">
        <v>23</v>
      </c>
      <c r="B4" s="25"/>
      <c r="C4" s="7"/>
      <c r="D4" s="25"/>
      <c r="E4" s="7"/>
      <c r="F4" s="25"/>
      <c r="G4" s="7"/>
      <c r="H4" s="25"/>
      <c r="I4" s="7"/>
      <c r="J4" s="25"/>
    </row>
    <row r="5" spans="1:10" ht="7.5" customHeight="1">
      <c r="A5" s="33"/>
      <c r="B5" s="33"/>
      <c r="C5" s="38"/>
      <c r="D5" s="33"/>
      <c r="E5" s="38"/>
      <c r="F5" s="33"/>
      <c r="G5" s="38"/>
      <c r="H5" s="33"/>
      <c r="I5" s="38"/>
      <c r="J5" s="33"/>
    </row>
    <row r="6" spans="1:10" ht="15">
      <c r="A6" s="23" t="s">
        <v>42</v>
      </c>
      <c r="B6" s="25"/>
      <c r="C6" s="7"/>
      <c r="D6" s="25"/>
      <c r="E6" s="7"/>
      <c r="F6" s="25"/>
      <c r="G6" s="7"/>
      <c r="H6" s="25"/>
      <c r="I6" s="7"/>
      <c r="J6" s="25"/>
    </row>
    <row r="7" spans="1:10" ht="15">
      <c r="A7" s="4" t="s">
        <v>108</v>
      </c>
      <c r="B7" s="25"/>
      <c r="C7" s="7"/>
      <c r="D7" s="25"/>
      <c r="E7" s="7"/>
      <c r="F7" s="25"/>
      <c r="G7" s="7"/>
      <c r="H7" s="25"/>
      <c r="I7" s="7"/>
      <c r="J7" s="25"/>
    </row>
    <row r="8" spans="1:10" ht="7.5" customHeight="1">
      <c r="A8" s="23"/>
      <c r="B8" s="25"/>
      <c r="C8" s="7"/>
      <c r="D8" s="25"/>
      <c r="E8" s="7"/>
      <c r="F8" s="25"/>
      <c r="G8" s="7"/>
      <c r="H8" s="25"/>
      <c r="I8" s="7"/>
      <c r="J8" s="25"/>
    </row>
    <row r="9" spans="1:10" ht="15">
      <c r="A9" s="23" t="s">
        <v>4</v>
      </c>
      <c r="B9" s="25"/>
      <c r="C9" s="7"/>
      <c r="D9" s="25"/>
      <c r="E9" s="7"/>
      <c r="F9" s="25"/>
      <c r="G9" s="7"/>
      <c r="H9" s="25"/>
      <c r="I9" s="7"/>
      <c r="J9" s="25"/>
    </row>
    <row r="10" spans="1:10" s="126" customFormat="1" ht="15">
      <c r="A10" s="125"/>
      <c r="B10" s="26"/>
      <c r="C10" s="24"/>
      <c r="D10" s="26"/>
      <c r="E10" s="24"/>
      <c r="F10" s="26"/>
      <c r="G10" s="24"/>
      <c r="H10" s="26"/>
      <c r="I10" s="24"/>
      <c r="J10" s="26"/>
    </row>
    <row r="11" spans="1:10" s="126" customFormat="1" ht="15">
      <c r="A11" s="127"/>
      <c r="B11" s="26"/>
      <c r="C11" s="24"/>
      <c r="D11" s="26"/>
      <c r="E11" s="24"/>
      <c r="F11" s="26"/>
      <c r="G11" s="24"/>
      <c r="H11" s="26"/>
      <c r="I11" s="24"/>
      <c r="J11" s="26"/>
    </row>
    <row r="12" spans="1:10" s="128" customFormat="1" ht="14.25">
      <c r="A12" s="125"/>
      <c r="B12" s="36" t="s">
        <v>6</v>
      </c>
      <c r="C12" s="39"/>
      <c r="D12" s="36" t="s">
        <v>6</v>
      </c>
      <c r="E12" s="39"/>
      <c r="F12" s="36" t="s">
        <v>73</v>
      </c>
      <c r="G12" s="39"/>
      <c r="H12" s="36" t="s">
        <v>49</v>
      </c>
      <c r="I12" s="39"/>
      <c r="J12" s="36"/>
    </row>
    <row r="13" spans="1:10" s="37" customFormat="1" ht="12" customHeight="1">
      <c r="A13" s="23"/>
      <c r="B13" s="36" t="s">
        <v>5</v>
      </c>
      <c r="C13" s="39"/>
      <c r="D13" s="36" t="s">
        <v>44</v>
      </c>
      <c r="E13" s="39"/>
      <c r="F13" s="36" t="s">
        <v>74</v>
      </c>
      <c r="G13" s="39"/>
      <c r="H13" s="36" t="s">
        <v>50</v>
      </c>
      <c r="I13" s="39"/>
      <c r="J13" s="36" t="s">
        <v>3</v>
      </c>
    </row>
    <row r="14" spans="1:10" s="37" customFormat="1" ht="14.25">
      <c r="A14" s="23"/>
      <c r="B14" s="36" t="s">
        <v>1</v>
      </c>
      <c r="C14" s="39"/>
      <c r="D14" s="36" t="s">
        <v>1</v>
      </c>
      <c r="E14" s="39"/>
      <c r="F14" s="36" t="s">
        <v>1</v>
      </c>
      <c r="G14" s="39"/>
      <c r="H14" s="36" t="s">
        <v>1</v>
      </c>
      <c r="I14" s="39"/>
      <c r="J14" s="36" t="s">
        <v>1</v>
      </c>
    </row>
    <row r="15" spans="1:10" ht="15">
      <c r="A15" s="22"/>
      <c r="B15" s="26"/>
      <c r="C15" s="24"/>
      <c r="D15" s="26"/>
      <c r="E15" s="24"/>
      <c r="F15" s="26"/>
      <c r="G15" s="24"/>
      <c r="H15" s="26"/>
      <c r="I15" s="24"/>
      <c r="J15" s="26"/>
    </row>
    <row r="16" spans="1:10" ht="15">
      <c r="A16" s="22" t="s">
        <v>43</v>
      </c>
      <c r="B16" s="29" t="s">
        <v>21</v>
      </c>
      <c r="C16" s="27"/>
      <c r="D16" s="25">
        <v>0</v>
      </c>
      <c r="E16" s="27"/>
      <c r="F16" s="25">
        <v>0</v>
      </c>
      <c r="G16" s="27"/>
      <c r="H16" s="25">
        <v>-5</v>
      </c>
      <c r="I16" s="27"/>
      <c r="J16" s="25">
        <v>-5</v>
      </c>
    </row>
    <row r="17" spans="1:10" ht="15">
      <c r="A17" s="22"/>
      <c r="B17" s="29"/>
      <c r="C17" s="27"/>
      <c r="D17" s="25"/>
      <c r="E17" s="27"/>
      <c r="F17" s="25"/>
      <c r="G17" s="27"/>
      <c r="H17" s="25"/>
      <c r="I17" s="27"/>
      <c r="J17" s="25"/>
    </row>
    <row r="18" spans="1:10" ht="15">
      <c r="A18" s="22" t="s">
        <v>70</v>
      </c>
      <c r="B18" s="29">
        <v>25970</v>
      </c>
      <c r="C18" s="27"/>
      <c r="D18" s="25">
        <v>8</v>
      </c>
      <c r="E18" s="27"/>
      <c r="F18" s="25">
        <v>1583</v>
      </c>
      <c r="G18" s="27"/>
      <c r="H18" s="25">
        <v>0</v>
      </c>
      <c r="I18" s="27"/>
      <c r="J18" s="25">
        <v>27561</v>
      </c>
    </row>
    <row r="19" spans="1:10" ht="15">
      <c r="A19" s="22" t="s">
        <v>67</v>
      </c>
      <c r="B19" s="29"/>
      <c r="C19" s="27"/>
      <c r="D19" s="25"/>
      <c r="E19" s="27"/>
      <c r="F19" s="25"/>
      <c r="G19" s="27"/>
      <c r="H19" s="25"/>
      <c r="I19" s="27"/>
      <c r="J19" s="25"/>
    </row>
    <row r="20" spans="1:10" ht="15">
      <c r="A20" s="22"/>
      <c r="B20" s="29"/>
      <c r="C20" s="27"/>
      <c r="D20" s="25"/>
      <c r="E20" s="27"/>
      <c r="F20" s="25"/>
      <c r="G20" s="27"/>
      <c r="H20" s="25"/>
      <c r="I20" s="27"/>
      <c r="J20" s="25"/>
    </row>
    <row r="21" spans="1:10" ht="15">
      <c r="A21" s="22" t="s">
        <v>69</v>
      </c>
      <c r="B21" s="29">
        <v>12030</v>
      </c>
      <c r="C21" s="27"/>
      <c r="D21" s="25">
        <v>0</v>
      </c>
      <c r="E21" s="27"/>
      <c r="F21" s="25">
        <v>0</v>
      </c>
      <c r="G21" s="27"/>
      <c r="H21" s="25">
        <v>0</v>
      </c>
      <c r="I21" s="27"/>
      <c r="J21" s="25">
        <v>12030</v>
      </c>
    </row>
    <row r="22" spans="1:10" ht="15">
      <c r="A22" s="33"/>
      <c r="B22" s="33"/>
      <c r="C22" s="38"/>
      <c r="D22" s="33"/>
      <c r="E22" s="38"/>
      <c r="F22" s="33"/>
      <c r="G22" s="38"/>
      <c r="H22" s="33"/>
      <c r="I22" s="38"/>
      <c r="J22" s="33"/>
    </row>
    <row r="23" spans="1:10" ht="15">
      <c r="A23" s="22" t="s">
        <v>98</v>
      </c>
      <c r="B23" s="29">
        <v>2000</v>
      </c>
      <c r="C23" s="27"/>
      <c r="D23" s="25">
        <v>2000</v>
      </c>
      <c r="E23" s="27"/>
      <c r="F23" s="25">
        <v>0</v>
      </c>
      <c r="G23" s="27"/>
      <c r="H23" s="25">
        <v>0</v>
      </c>
      <c r="I23" s="27"/>
      <c r="J23" s="25">
        <v>4000</v>
      </c>
    </row>
    <row r="24" spans="1:10" ht="10.5" customHeight="1">
      <c r="A24" s="22"/>
      <c r="B24" s="29"/>
      <c r="C24" s="27"/>
      <c r="D24" s="25"/>
      <c r="E24" s="27"/>
      <c r="F24" s="25"/>
      <c r="G24" s="27"/>
      <c r="H24" s="25"/>
      <c r="I24" s="27"/>
      <c r="J24" s="25"/>
    </row>
    <row r="25" spans="1:10" ht="15">
      <c r="A25" s="22" t="s">
        <v>59</v>
      </c>
      <c r="B25" s="114">
        <v>0</v>
      </c>
      <c r="C25" s="115"/>
      <c r="D25" s="116">
        <v>-1292</v>
      </c>
      <c r="E25" s="115"/>
      <c r="F25" s="116">
        <v>0</v>
      </c>
      <c r="G25" s="115"/>
      <c r="H25" s="116">
        <v>0</v>
      </c>
      <c r="I25" s="115"/>
      <c r="J25" s="117">
        <v>-1292</v>
      </c>
    </row>
    <row r="26" spans="1:10" ht="6.75" customHeight="1">
      <c r="A26" s="22"/>
      <c r="B26" s="27"/>
      <c r="C26" s="27"/>
      <c r="D26" s="7"/>
      <c r="E26" s="27"/>
      <c r="F26" s="7"/>
      <c r="G26" s="27"/>
      <c r="H26" s="7"/>
      <c r="I26" s="27"/>
      <c r="J26" s="7"/>
    </row>
    <row r="27" spans="1:10" ht="15">
      <c r="A27" s="22" t="s">
        <v>75</v>
      </c>
      <c r="B27" s="29">
        <v>0</v>
      </c>
      <c r="C27" s="27"/>
      <c r="D27" s="25">
        <v>-1292</v>
      </c>
      <c r="E27" s="27"/>
      <c r="F27" s="25">
        <v>0</v>
      </c>
      <c r="G27" s="27"/>
      <c r="H27" s="25">
        <v>0</v>
      </c>
      <c r="I27" s="27"/>
      <c r="J27" s="30">
        <v>-1292</v>
      </c>
    </row>
    <row r="28" spans="1:10" ht="15">
      <c r="A28" s="22" t="s">
        <v>81</v>
      </c>
      <c r="B28" s="29"/>
      <c r="C28" s="27"/>
      <c r="D28" s="25"/>
      <c r="E28" s="27"/>
      <c r="F28" s="25"/>
      <c r="G28" s="27"/>
      <c r="H28" s="25"/>
      <c r="I28" s="27"/>
      <c r="J28" s="25"/>
    </row>
    <row r="29" spans="1:10" ht="15">
      <c r="A29" s="22"/>
      <c r="B29" s="29"/>
      <c r="C29" s="27"/>
      <c r="D29" s="25"/>
      <c r="E29" s="27"/>
      <c r="F29" s="25"/>
      <c r="G29" s="27"/>
      <c r="H29" s="25"/>
      <c r="I29" s="27"/>
      <c r="J29" s="25"/>
    </row>
    <row r="30" spans="1:10" ht="15">
      <c r="A30" s="22" t="s">
        <v>71</v>
      </c>
      <c r="B30" s="29">
        <v>0</v>
      </c>
      <c r="C30" s="27"/>
      <c r="D30" s="25">
        <v>0</v>
      </c>
      <c r="E30" s="27"/>
      <c r="F30" s="25">
        <v>0</v>
      </c>
      <c r="G30" s="27"/>
      <c r="H30" s="30">
        <v>5084</v>
      </c>
      <c r="I30" s="27"/>
      <c r="J30" s="30">
        <f>SUM(B30:I30)</f>
        <v>5084</v>
      </c>
    </row>
    <row r="31" spans="1:10" ht="15">
      <c r="A31" s="32"/>
      <c r="B31" s="113"/>
      <c r="C31" s="38"/>
      <c r="D31" s="113"/>
      <c r="E31" s="38"/>
      <c r="F31" s="113"/>
      <c r="G31" s="38"/>
      <c r="H31" s="113"/>
      <c r="I31" s="38"/>
      <c r="J31" s="113"/>
    </row>
    <row r="32" spans="1:10" ht="15">
      <c r="A32" s="22" t="s">
        <v>60</v>
      </c>
      <c r="B32" s="35">
        <v>40000</v>
      </c>
      <c r="C32" s="38"/>
      <c r="D32" s="35">
        <v>716</v>
      </c>
      <c r="E32" s="38"/>
      <c r="F32" s="35">
        <v>1583</v>
      </c>
      <c r="G32" s="38"/>
      <c r="H32" s="35">
        <v>5079</v>
      </c>
      <c r="I32" s="38"/>
      <c r="J32" s="35">
        <v>47378</v>
      </c>
    </row>
    <row r="33" spans="1:10" ht="15">
      <c r="A33" s="32"/>
      <c r="B33" s="33"/>
      <c r="C33" s="38"/>
      <c r="D33" s="33"/>
      <c r="E33" s="38"/>
      <c r="F33" s="33"/>
      <c r="G33" s="38"/>
      <c r="H33" s="33"/>
      <c r="I33" s="38"/>
      <c r="J33" s="33"/>
    </row>
    <row r="34" spans="1:10" ht="15">
      <c r="A34" s="22" t="s">
        <v>45</v>
      </c>
      <c r="B34" s="33"/>
      <c r="C34" s="38"/>
      <c r="D34" s="33"/>
      <c r="E34" s="38"/>
      <c r="F34" s="33"/>
      <c r="G34" s="38"/>
      <c r="H34" s="25">
        <f>+'IS'!G30</f>
        <v>3292</v>
      </c>
      <c r="I34" s="38"/>
      <c r="J34" s="30">
        <f>SUM(B34:I34)</f>
        <v>3292</v>
      </c>
    </row>
    <row r="35" spans="1:10" ht="15">
      <c r="A35" s="22"/>
      <c r="B35" s="33"/>
      <c r="C35" s="38"/>
      <c r="D35" s="33"/>
      <c r="E35" s="38"/>
      <c r="F35" s="33"/>
      <c r="G35" s="38"/>
      <c r="H35" s="25"/>
      <c r="I35" s="38"/>
      <c r="J35" s="30"/>
    </row>
    <row r="36" spans="1:10" ht="15">
      <c r="A36" s="22" t="s">
        <v>110</v>
      </c>
      <c r="B36" s="33"/>
      <c r="C36" s="38"/>
      <c r="D36" s="33"/>
      <c r="E36" s="38"/>
      <c r="F36" s="33"/>
      <c r="G36" s="38"/>
      <c r="H36" s="25">
        <v>-2800</v>
      </c>
      <c r="I36" s="38"/>
      <c r="J36" s="30">
        <f>SUM(B36:I36)</f>
        <v>-2800</v>
      </c>
    </row>
    <row r="37" spans="1:10" ht="15">
      <c r="A37" s="22"/>
      <c r="B37" s="33"/>
      <c r="C37" s="38"/>
      <c r="D37" s="33"/>
      <c r="E37" s="38"/>
      <c r="F37" s="33"/>
      <c r="G37" s="38"/>
      <c r="H37" s="25"/>
      <c r="I37" s="38"/>
      <c r="J37" s="30"/>
    </row>
    <row r="38" spans="1:10" ht="15.75" thickBot="1">
      <c r="A38" s="22" t="s">
        <v>109</v>
      </c>
      <c r="B38" s="31">
        <f>SUM(B32:B37)</f>
        <v>40000</v>
      </c>
      <c r="C38" s="7"/>
      <c r="D38" s="31">
        <f>SUM(D32:D37)</f>
        <v>716</v>
      </c>
      <c r="E38" s="7"/>
      <c r="F38" s="31">
        <f>SUM(F32:F37)</f>
        <v>1583</v>
      </c>
      <c r="G38" s="7"/>
      <c r="H38" s="31">
        <f>SUM(H32:H37)</f>
        <v>5571</v>
      </c>
      <c r="I38" s="7"/>
      <c r="J38" s="31">
        <f>SUM(J32:J37)</f>
        <v>47870</v>
      </c>
    </row>
    <row r="39" spans="1:10" ht="15.75" thickTop="1">
      <c r="A39" s="32"/>
      <c r="B39" s="25"/>
      <c r="C39" s="7"/>
      <c r="D39" s="25"/>
      <c r="E39" s="7"/>
      <c r="F39" s="25"/>
      <c r="G39" s="7"/>
      <c r="H39" s="25"/>
      <c r="I39" s="7"/>
      <c r="J39" s="25"/>
    </row>
    <row r="40" spans="1:10" ht="15">
      <c r="A40" s="15" t="s">
        <v>105</v>
      </c>
      <c r="B40" s="33"/>
      <c r="C40" s="38"/>
      <c r="D40" s="34"/>
      <c r="E40" s="38"/>
      <c r="F40" s="35"/>
      <c r="G40" s="38"/>
      <c r="H40" s="34"/>
      <c r="I40" s="38"/>
      <c r="J40" s="34"/>
    </row>
    <row r="41" spans="2:10" ht="15">
      <c r="B41" s="32"/>
      <c r="C41" s="40"/>
      <c r="D41" s="32"/>
      <c r="E41" s="40"/>
      <c r="F41" s="32"/>
      <c r="G41" s="40"/>
      <c r="H41" s="32"/>
      <c r="I41" s="40"/>
      <c r="J41" s="32"/>
    </row>
    <row r="42" spans="1:10" ht="15" customHeight="1">
      <c r="A42" s="133" t="s">
        <v>112</v>
      </c>
      <c r="B42" s="133"/>
      <c r="C42" s="133"/>
      <c r="D42" s="133"/>
      <c r="E42" s="133"/>
      <c r="F42" s="133"/>
      <c r="G42" s="133"/>
      <c r="H42" s="133"/>
      <c r="I42" s="133"/>
      <c r="J42" s="133"/>
    </row>
    <row r="43" spans="1:10" ht="15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</row>
  </sheetData>
  <mergeCells count="1">
    <mergeCell ref="A42:J43"/>
  </mergeCells>
  <printOptions/>
  <pageMargins left="0.75" right="0.75" top="0.49" bottom="0.41" header="0.5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SheetLayoutView="100" workbookViewId="0" topLeftCell="A19">
      <selection activeCell="E27" sqref="E27"/>
    </sheetView>
  </sheetViews>
  <sheetFormatPr defaultColWidth="9.140625" defaultRowHeight="15" customHeight="1"/>
  <cols>
    <col min="1" max="1" width="3.00390625" style="28" customWidth="1"/>
    <col min="2" max="2" width="3.140625" style="28" customWidth="1"/>
    <col min="3" max="3" width="39.28125" style="28" bestFit="1" customWidth="1"/>
    <col min="4" max="4" width="14.7109375" style="111" customWidth="1"/>
    <col min="5" max="5" width="16.7109375" style="28" customWidth="1"/>
    <col min="6" max="6" width="1.421875" style="28" customWidth="1"/>
    <col min="7" max="7" width="16.7109375" style="28" customWidth="1"/>
    <col min="8" max="8" width="1.57421875" style="28" customWidth="1"/>
    <col min="9" max="16384" width="9.140625" style="28" customWidth="1"/>
  </cols>
  <sheetData>
    <row r="1" ht="15" customHeight="1">
      <c r="A1" s="28" t="s">
        <v>33</v>
      </c>
    </row>
    <row r="3" spans="1:8" ht="15" customHeight="1">
      <c r="A3" s="79" t="s">
        <v>34</v>
      </c>
      <c r="B3" s="79"/>
      <c r="C3" s="2"/>
      <c r="D3" s="2"/>
      <c r="E3" s="2"/>
      <c r="F3" s="2"/>
      <c r="G3" s="3"/>
      <c r="H3" s="9"/>
    </row>
    <row r="4" spans="1:8" ht="15" customHeight="1">
      <c r="A4" s="84" t="s">
        <v>23</v>
      </c>
      <c r="B4" s="85"/>
      <c r="C4" s="2"/>
      <c r="D4" s="2"/>
      <c r="E4" s="2"/>
      <c r="F4" s="2"/>
      <c r="G4" s="3"/>
      <c r="H4" s="9"/>
    </row>
    <row r="5" spans="1:8" ht="7.5" customHeight="1">
      <c r="A5" s="82"/>
      <c r="B5" s="85"/>
      <c r="C5" s="2"/>
      <c r="D5" s="2"/>
      <c r="E5" s="2"/>
      <c r="F5" s="2"/>
      <c r="G5" s="3"/>
      <c r="H5" s="9"/>
    </row>
    <row r="6" spans="1:8" ht="15" customHeight="1">
      <c r="A6" s="80" t="s">
        <v>66</v>
      </c>
      <c r="B6" s="85"/>
      <c r="C6" s="2"/>
      <c r="D6" s="2"/>
      <c r="E6" s="2"/>
      <c r="F6" s="2"/>
      <c r="G6" s="3"/>
      <c r="H6" s="9"/>
    </row>
    <row r="7" spans="1:8" ht="15" customHeight="1">
      <c r="A7" s="80" t="s">
        <v>117</v>
      </c>
      <c r="B7" s="85"/>
      <c r="C7" s="2"/>
      <c r="D7" s="2"/>
      <c r="E7" s="2"/>
      <c r="F7" s="2"/>
      <c r="G7" s="3"/>
      <c r="H7" s="9"/>
    </row>
    <row r="8" spans="1:8" ht="15" customHeight="1">
      <c r="A8" s="85" t="s">
        <v>4</v>
      </c>
      <c r="B8" s="85"/>
      <c r="C8" s="2"/>
      <c r="D8" s="2"/>
      <c r="E8" s="2"/>
      <c r="F8" s="2"/>
      <c r="G8" s="3"/>
      <c r="H8" s="9"/>
    </row>
    <row r="9" spans="1:8" ht="7.5" customHeight="1">
      <c r="A9" s="85"/>
      <c r="B9" s="85"/>
      <c r="C9" s="2"/>
      <c r="D9" s="2"/>
      <c r="E9" s="2"/>
      <c r="F9" s="2"/>
      <c r="G9" s="3"/>
      <c r="H9" s="9"/>
    </row>
    <row r="10" spans="1:8" s="111" customFormat="1" ht="15">
      <c r="A10" s="2"/>
      <c r="B10" s="86"/>
      <c r="C10" s="86"/>
      <c r="D10" s="86"/>
      <c r="E10" s="16" t="s">
        <v>51</v>
      </c>
      <c r="F10" s="2"/>
      <c r="G10" s="5" t="s">
        <v>115</v>
      </c>
      <c r="H10" s="2"/>
    </row>
    <row r="11" spans="1:8" s="111" customFormat="1" ht="15">
      <c r="A11" s="2"/>
      <c r="B11" s="86"/>
      <c r="C11" s="86"/>
      <c r="D11" s="86"/>
      <c r="E11" s="2" t="s">
        <v>7</v>
      </c>
      <c r="F11" s="2"/>
      <c r="G11" s="5" t="s">
        <v>114</v>
      </c>
      <c r="H11" s="2"/>
    </row>
    <row r="12" spans="1:8" s="111" customFormat="1" ht="15">
      <c r="A12" s="2"/>
      <c r="B12" s="86"/>
      <c r="C12" s="86"/>
      <c r="D12" s="86"/>
      <c r="E12" s="81" t="s">
        <v>22</v>
      </c>
      <c r="F12" s="2"/>
      <c r="G12" s="134" t="s">
        <v>22</v>
      </c>
      <c r="H12" s="134"/>
    </row>
    <row r="13" spans="1:8" ht="15">
      <c r="A13" s="10"/>
      <c r="B13" s="9"/>
      <c r="C13" s="9"/>
      <c r="D13" s="86"/>
      <c r="E13" s="6" t="s">
        <v>107</v>
      </c>
      <c r="F13" s="6"/>
      <c r="G13" s="6" t="s">
        <v>107</v>
      </c>
      <c r="H13" s="10"/>
    </row>
    <row r="14" spans="1:8" ht="15">
      <c r="A14" s="10"/>
      <c r="B14" s="9"/>
      <c r="C14" s="9"/>
      <c r="D14" s="2"/>
      <c r="E14" s="2" t="s">
        <v>1</v>
      </c>
      <c r="F14" s="2"/>
      <c r="G14" s="2" t="s">
        <v>1</v>
      </c>
      <c r="H14" s="10"/>
    </row>
    <row r="15" spans="1:8" ht="15" customHeight="1">
      <c r="A15" s="10"/>
      <c r="B15" s="9"/>
      <c r="C15" s="9"/>
      <c r="D15" s="86"/>
      <c r="E15" s="2"/>
      <c r="F15" s="2"/>
      <c r="G15" s="2"/>
      <c r="H15" s="10"/>
    </row>
    <row r="16" spans="1:8" ht="15" customHeight="1">
      <c r="A16" s="118" t="s">
        <v>48</v>
      </c>
      <c r="B16" s="9"/>
      <c r="D16" s="86"/>
      <c r="E16" s="18">
        <v>47865</v>
      </c>
      <c r="F16" s="2"/>
      <c r="G16" s="18">
        <v>97800</v>
      </c>
      <c r="H16" s="10"/>
    </row>
    <row r="17" spans="1:8" ht="15" customHeight="1">
      <c r="A17" s="118" t="s">
        <v>82</v>
      </c>
      <c r="B17" s="9"/>
      <c r="D17" s="86"/>
      <c r="E17" s="19">
        <f>-45196-14</f>
        <v>-45210</v>
      </c>
      <c r="F17" s="2"/>
      <c r="G17" s="19">
        <v>-91948</v>
      </c>
      <c r="H17" s="10"/>
    </row>
    <row r="18" spans="1:8" ht="15" customHeight="1">
      <c r="A18" s="118" t="s">
        <v>83</v>
      </c>
      <c r="B18" s="11"/>
      <c r="D18" s="86"/>
      <c r="E18" s="18">
        <f>+E16+E17</f>
        <v>2655</v>
      </c>
      <c r="F18" s="8"/>
      <c r="G18" s="18">
        <f>+G16+G17</f>
        <v>5852</v>
      </c>
      <c r="H18" s="8"/>
    </row>
    <row r="19" spans="1:8" ht="7.5" customHeight="1">
      <c r="A19" s="118"/>
      <c r="B19" s="11"/>
      <c r="D19" s="86"/>
      <c r="E19" s="18"/>
      <c r="F19" s="8"/>
      <c r="G19" s="18"/>
      <c r="H19" s="8"/>
    </row>
    <row r="20" spans="1:8" ht="15">
      <c r="A20" s="118" t="s">
        <v>84</v>
      </c>
      <c r="B20" s="11"/>
      <c r="D20" s="86"/>
      <c r="E20" s="18">
        <v>0</v>
      </c>
      <c r="F20" s="8"/>
      <c r="G20" s="18">
        <f>161+9</f>
        <v>170</v>
      </c>
      <c r="H20" s="8">
        <v>0</v>
      </c>
    </row>
    <row r="21" spans="1:8" ht="15">
      <c r="A21" s="118" t="s">
        <v>85</v>
      </c>
      <c r="B21" s="9"/>
      <c r="D21" s="86"/>
      <c r="E21" s="18">
        <v>-181</v>
      </c>
      <c r="F21" s="8"/>
      <c r="G21" s="18">
        <v>-311</v>
      </c>
      <c r="H21" s="8"/>
    </row>
    <row r="22" spans="1:8" ht="15">
      <c r="A22" s="118" t="s">
        <v>86</v>
      </c>
      <c r="B22" s="11"/>
      <c r="D22" s="86"/>
      <c r="E22" s="18">
        <v>-650</v>
      </c>
      <c r="F22" s="8"/>
      <c r="G22" s="18">
        <v>-1164</v>
      </c>
      <c r="H22" s="8"/>
    </row>
    <row r="23" spans="1:8" ht="15">
      <c r="A23" s="118" t="s">
        <v>87</v>
      </c>
      <c r="B23" s="11"/>
      <c r="D23" s="86"/>
      <c r="E23" s="19">
        <v>-18</v>
      </c>
      <c r="F23" s="8"/>
      <c r="G23" s="19">
        <f>-89-9</f>
        <v>-98</v>
      </c>
      <c r="H23" s="8"/>
    </row>
    <row r="24" spans="1:8" ht="15">
      <c r="A24" s="118" t="s">
        <v>88</v>
      </c>
      <c r="B24" s="9"/>
      <c r="D24" s="86"/>
      <c r="E24" s="18">
        <f>SUM(E18:E23)</f>
        <v>1806</v>
      </c>
      <c r="F24" s="8"/>
      <c r="G24" s="18">
        <f>SUM(G18:G23)</f>
        <v>4449</v>
      </c>
      <c r="H24" s="8"/>
    </row>
    <row r="25" spans="1:8" ht="6.75" customHeight="1">
      <c r="A25" s="118"/>
      <c r="B25" s="11"/>
      <c r="D25" s="86"/>
      <c r="E25" s="18"/>
      <c r="F25" s="8"/>
      <c r="G25" s="18"/>
      <c r="H25" s="8"/>
    </row>
    <row r="26" spans="1:8" ht="15" customHeight="1">
      <c r="A26" s="118" t="s">
        <v>89</v>
      </c>
      <c r="B26" s="9"/>
      <c r="D26" s="86"/>
      <c r="E26" s="19">
        <v>-194</v>
      </c>
      <c r="F26" s="8"/>
      <c r="G26" s="19">
        <v>-333</v>
      </c>
      <c r="H26" s="8"/>
    </row>
    <row r="27" spans="1:8" ht="15" customHeight="1">
      <c r="A27" s="118"/>
      <c r="B27" s="11"/>
      <c r="D27" s="86"/>
      <c r="E27" s="18">
        <f>+E24+E26</f>
        <v>1612</v>
      </c>
      <c r="F27" s="17"/>
      <c r="G27" s="18">
        <f>+G24+G26</f>
        <v>4116</v>
      </c>
      <c r="H27" s="8"/>
    </row>
    <row r="28" spans="1:8" ht="8.25" customHeight="1">
      <c r="A28" s="118"/>
      <c r="B28" s="9"/>
      <c r="D28" s="86"/>
      <c r="E28" s="18"/>
      <c r="F28" s="8"/>
      <c r="G28" s="18"/>
      <c r="H28" s="8"/>
    </row>
    <row r="29" spans="1:8" ht="15" customHeight="1">
      <c r="A29" s="118" t="s">
        <v>90</v>
      </c>
      <c r="B29" s="11"/>
      <c r="D29" s="86"/>
      <c r="E29" s="19">
        <v>-416</v>
      </c>
      <c r="F29" s="8"/>
      <c r="G29" s="19">
        <v>-824</v>
      </c>
      <c r="H29" s="8"/>
    </row>
    <row r="30" spans="1:8" ht="15" customHeight="1" thickBot="1">
      <c r="A30" s="118" t="s">
        <v>91</v>
      </c>
      <c r="B30" s="11"/>
      <c r="D30" s="86"/>
      <c r="E30" s="21">
        <f>+E27+E29</f>
        <v>1196</v>
      </c>
      <c r="F30" s="8"/>
      <c r="G30" s="21">
        <f>+G27+G29</f>
        <v>3292</v>
      </c>
      <c r="H30" s="8"/>
    </row>
    <row r="31" spans="1:8" ht="15">
      <c r="A31" s="20"/>
      <c r="B31" s="11"/>
      <c r="D31" s="86"/>
      <c r="E31" s="42"/>
      <c r="F31" s="8"/>
      <c r="G31" s="42"/>
      <c r="H31" s="8"/>
    </row>
    <row r="32" spans="1:8" ht="15">
      <c r="A32" s="12" t="s">
        <v>96</v>
      </c>
      <c r="B32" s="11"/>
      <c r="D32" s="86"/>
      <c r="E32" s="13">
        <f>+E30/80000*100</f>
        <v>1.4949999999999999</v>
      </c>
      <c r="F32" s="8"/>
      <c r="G32" s="13">
        <f>+G30/80000*100</f>
        <v>4.115</v>
      </c>
      <c r="H32" s="8"/>
    </row>
    <row r="33" spans="1:8" ht="15">
      <c r="A33" s="12" t="s">
        <v>32</v>
      </c>
      <c r="B33" s="11"/>
      <c r="D33" s="86"/>
      <c r="E33" s="78" t="s">
        <v>53</v>
      </c>
      <c r="F33" s="8"/>
      <c r="G33" s="78" t="s">
        <v>53</v>
      </c>
      <c r="H33" s="8"/>
    </row>
    <row r="34" spans="1:8" ht="15" customHeight="1">
      <c r="A34" s="12"/>
      <c r="B34" s="11"/>
      <c r="D34" s="86"/>
      <c r="E34" s="8"/>
      <c r="F34" s="8"/>
      <c r="G34" s="8"/>
      <c r="H34" s="8"/>
    </row>
    <row r="35" spans="1:8" ht="15" customHeight="1">
      <c r="A35" s="43" t="s">
        <v>20</v>
      </c>
      <c r="B35" s="14"/>
      <c r="C35" s="9"/>
      <c r="D35" s="86"/>
      <c r="E35" s="3"/>
      <c r="F35" s="9"/>
      <c r="G35" s="13"/>
      <c r="H35" s="9"/>
    </row>
    <row r="36" spans="1:8" ht="15" customHeight="1">
      <c r="A36" s="135" t="s">
        <v>97</v>
      </c>
      <c r="B36" s="135"/>
      <c r="C36" s="135"/>
      <c r="D36" s="135"/>
      <c r="E36" s="135"/>
      <c r="F36" s="135"/>
      <c r="G36" s="135"/>
      <c r="H36" s="135"/>
    </row>
    <row r="37" spans="1:8" ht="15" customHeight="1">
      <c r="A37" s="135"/>
      <c r="B37" s="135"/>
      <c r="C37" s="135"/>
      <c r="D37" s="135"/>
      <c r="E37" s="135"/>
      <c r="F37" s="135"/>
      <c r="G37" s="135"/>
      <c r="H37" s="135"/>
    </row>
    <row r="38" spans="1:8" ht="15" customHeight="1">
      <c r="A38" s="12"/>
      <c r="B38" s="87"/>
      <c r="C38" s="87"/>
      <c r="D38" s="112"/>
      <c r="E38" s="87"/>
      <c r="F38" s="87"/>
      <c r="G38" s="87"/>
      <c r="H38" s="9"/>
    </row>
    <row r="39" spans="1:8" ht="15" customHeight="1">
      <c r="A39" s="136" t="s">
        <v>116</v>
      </c>
      <c r="B39" s="136"/>
      <c r="C39" s="136"/>
      <c r="D39" s="136"/>
      <c r="E39" s="136"/>
      <c r="F39" s="136"/>
      <c r="G39" s="136"/>
      <c r="H39" s="136"/>
    </row>
    <row r="40" spans="1:8" ht="15" customHeight="1">
      <c r="A40" s="136"/>
      <c r="B40" s="136"/>
      <c r="C40" s="136"/>
      <c r="D40" s="136"/>
      <c r="E40" s="136"/>
      <c r="F40" s="136"/>
      <c r="G40" s="136"/>
      <c r="H40" s="136"/>
    </row>
    <row r="41" spans="1:8" ht="15" customHeight="1">
      <c r="A41" s="136"/>
      <c r="B41" s="136"/>
      <c r="C41" s="136"/>
      <c r="D41" s="136"/>
      <c r="E41" s="136"/>
      <c r="F41" s="136"/>
      <c r="G41" s="136"/>
      <c r="H41" s="136"/>
    </row>
  </sheetData>
  <mergeCells count="3">
    <mergeCell ref="G12:H12"/>
    <mergeCell ref="A36:H37"/>
    <mergeCell ref="A39:H41"/>
  </mergeCells>
  <printOptions/>
  <pageMargins left="0.75" right="0.55" top="0.59" bottom="0.29" header="0.5" footer="0.26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view="pageBreakPreview" zoomScaleSheetLayoutView="100" workbookViewId="0" topLeftCell="A49">
      <selection activeCell="A53" sqref="A53:F54"/>
    </sheetView>
  </sheetViews>
  <sheetFormatPr defaultColWidth="9.140625" defaultRowHeight="12.75"/>
  <cols>
    <col min="1" max="1" width="5.00390625" style="68" customWidth="1"/>
    <col min="2" max="2" width="3.8515625" style="68" customWidth="1"/>
    <col min="3" max="3" width="61.28125" style="68" customWidth="1"/>
    <col min="4" max="4" width="14.7109375" style="68" customWidth="1"/>
    <col min="5" max="5" width="1.1484375" style="68" customWidth="1"/>
    <col min="6" max="6" width="14.7109375" style="68" hidden="1" customWidth="1"/>
    <col min="7" max="7" width="0" style="68" hidden="1" customWidth="1"/>
    <col min="8" max="16384" width="9.140625" style="68" customWidth="1"/>
  </cols>
  <sheetData>
    <row r="1" ht="15.75">
      <c r="A1" s="68" t="s">
        <v>33</v>
      </c>
    </row>
    <row r="3" spans="1:3" ht="15.75">
      <c r="A3" s="88" t="s">
        <v>34</v>
      </c>
      <c r="B3" s="65"/>
      <c r="C3" s="65"/>
    </row>
    <row r="4" spans="1:6" ht="15.75">
      <c r="A4" s="88" t="s">
        <v>23</v>
      </c>
      <c r="B4" s="65"/>
      <c r="C4" s="65"/>
      <c r="D4" s="89"/>
      <c r="E4" s="89"/>
      <c r="F4" s="89"/>
    </row>
    <row r="5" spans="1:6" ht="7.5" customHeight="1">
      <c r="A5" s="90"/>
      <c r="B5" s="90"/>
      <c r="C5" s="90"/>
      <c r="D5" s="90"/>
      <c r="E5" s="90"/>
      <c r="F5" s="90"/>
    </row>
    <row r="6" spans="1:6" ht="15.75">
      <c r="A6" s="91" t="s">
        <v>35</v>
      </c>
      <c r="B6" s="65"/>
      <c r="C6" s="65"/>
      <c r="D6" s="89"/>
      <c r="E6" s="89"/>
      <c r="F6" s="89"/>
    </row>
    <row r="7" spans="1:6" ht="15.75">
      <c r="A7" s="92" t="s">
        <v>108</v>
      </c>
      <c r="B7" s="65"/>
      <c r="C7" s="65"/>
      <c r="D7" s="89"/>
      <c r="E7" s="89"/>
      <c r="F7" s="89"/>
    </row>
    <row r="8" spans="1:6" ht="7.5" customHeight="1">
      <c r="A8" s="91"/>
      <c r="B8" s="65"/>
      <c r="C8" s="65"/>
      <c r="D8" s="89"/>
      <c r="E8" s="89"/>
      <c r="F8" s="89"/>
    </row>
    <row r="9" spans="1:6" ht="15.75">
      <c r="A9" s="91" t="s">
        <v>4</v>
      </c>
      <c r="B9" s="65"/>
      <c r="C9" s="65"/>
      <c r="D9" s="65"/>
      <c r="E9" s="65"/>
      <c r="F9" s="65"/>
    </row>
    <row r="10" spans="1:6" s="124" customFormat="1" ht="15.75">
      <c r="A10" s="122"/>
      <c r="B10" s="123"/>
      <c r="C10" s="123"/>
      <c r="D10" s="138" t="s">
        <v>113</v>
      </c>
      <c r="E10" s="123"/>
      <c r="F10" s="123"/>
    </row>
    <row r="11" spans="1:6" s="124" customFormat="1" ht="15.75">
      <c r="A11" s="122"/>
      <c r="B11" s="123"/>
      <c r="C11" s="123"/>
      <c r="D11" s="138"/>
      <c r="E11" s="55"/>
      <c r="F11" s="55" t="s">
        <v>94</v>
      </c>
    </row>
    <row r="12" spans="1:6" s="124" customFormat="1" ht="15.75">
      <c r="A12" s="122"/>
      <c r="B12" s="123"/>
      <c r="C12" s="123"/>
      <c r="D12" s="55" t="s">
        <v>107</v>
      </c>
      <c r="E12" s="55"/>
      <c r="F12" s="55" t="s">
        <v>92</v>
      </c>
    </row>
    <row r="13" spans="1:6" ht="12" customHeight="1">
      <c r="A13" s="91"/>
      <c r="B13" s="65"/>
      <c r="C13" s="65"/>
      <c r="D13" s="55" t="s">
        <v>1</v>
      </c>
      <c r="E13" s="55"/>
      <c r="F13" s="55" t="s">
        <v>1</v>
      </c>
    </row>
    <row r="14" spans="1:6" ht="15.75">
      <c r="A14" s="93" t="s">
        <v>8</v>
      </c>
      <c r="B14" s="94"/>
      <c r="C14" s="94"/>
      <c r="D14" s="95"/>
      <c r="E14" s="95"/>
      <c r="F14" s="95"/>
    </row>
    <row r="15" spans="1:7" ht="15.75">
      <c r="A15" s="94"/>
      <c r="B15" s="94" t="s">
        <v>2</v>
      </c>
      <c r="C15" s="94"/>
      <c r="D15" s="95">
        <f>+'IS'!G27</f>
        <v>4116</v>
      </c>
      <c r="E15" s="95"/>
      <c r="F15" s="95">
        <v>5879</v>
      </c>
      <c r="G15" s="130"/>
    </row>
    <row r="16" spans="1:6" ht="15.75">
      <c r="A16" s="96"/>
      <c r="B16" s="94" t="s">
        <v>9</v>
      </c>
      <c r="C16" s="94"/>
      <c r="D16" s="95"/>
      <c r="E16" s="95"/>
      <c r="F16" s="95"/>
    </row>
    <row r="17" spans="1:7" ht="15.75">
      <c r="A17" s="96"/>
      <c r="B17" s="94"/>
      <c r="C17" s="94" t="s">
        <v>54</v>
      </c>
      <c r="D17" s="95">
        <v>1530</v>
      </c>
      <c r="E17" s="95"/>
      <c r="F17" s="95">
        <v>895</v>
      </c>
      <c r="G17" s="130"/>
    </row>
    <row r="18" spans="1:7" ht="15.75">
      <c r="A18" s="94"/>
      <c r="B18" s="90"/>
      <c r="C18" s="94" t="s">
        <v>55</v>
      </c>
      <c r="D18" s="95">
        <f>333-10</f>
        <v>323</v>
      </c>
      <c r="E18" s="95"/>
      <c r="F18" s="95">
        <v>78</v>
      </c>
      <c r="G18" s="130"/>
    </row>
    <row r="19" spans="1:6" ht="7.5" customHeight="1">
      <c r="A19" s="94"/>
      <c r="B19" s="90"/>
      <c r="C19" s="94"/>
      <c r="D19" s="97"/>
      <c r="E19" s="95"/>
      <c r="F19" s="97"/>
    </row>
    <row r="20" spans="1:6" ht="15.75">
      <c r="A20" s="94"/>
      <c r="B20" s="98" t="s">
        <v>10</v>
      </c>
      <c r="C20" s="94"/>
      <c r="D20" s="89">
        <f>SUM(D15:D19)</f>
        <v>5969</v>
      </c>
      <c r="E20" s="89"/>
      <c r="F20" s="89">
        <v>6852</v>
      </c>
    </row>
    <row r="21" spans="1:6" ht="7.5" customHeight="1">
      <c r="A21" s="94"/>
      <c r="B21" s="98"/>
      <c r="C21" s="94"/>
      <c r="D21" s="89"/>
      <c r="E21" s="89"/>
      <c r="F21" s="89"/>
    </row>
    <row r="22" spans="1:6" ht="15.75">
      <c r="A22" s="94"/>
      <c r="B22" s="98" t="s">
        <v>31</v>
      </c>
      <c r="C22" s="94"/>
      <c r="D22" s="89"/>
      <c r="E22" s="89"/>
      <c r="F22" s="89"/>
    </row>
    <row r="23" spans="1:7" ht="15.75">
      <c r="A23" s="94"/>
      <c r="B23" s="90"/>
      <c r="C23" s="94" t="s">
        <v>0</v>
      </c>
      <c r="D23" s="95">
        <v>-780</v>
      </c>
      <c r="E23" s="95"/>
      <c r="F23" s="95">
        <v>5483</v>
      </c>
      <c r="G23" s="130"/>
    </row>
    <row r="24" spans="1:7" ht="15.75">
      <c r="A24" s="94"/>
      <c r="B24" s="90"/>
      <c r="C24" s="94" t="s">
        <v>11</v>
      </c>
      <c r="D24" s="95">
        <f>-6320+877</f>
        <v>-5443</v>
      </c>
      <c r="E24" s="95"/>
      <c r="F24" s="95">
        <v>-9246</v>
      </c>
      <c r="G24" s="130"/>
    </row>
    <row r="25" spans="1:7" ht="15.75">
      <c r="A25" s="94"/>
      <c r="B25" s="90"/>
      <c r="C25" s="94" t="s">
        <v>12</v>
      </c>
      <c r="D25" s="95">
        <v>-2073</v>
      </c>
      <c r="E25" s="95"/>
      <c r="F25" s="95">
        <v>423</v>
      </c>
      <c r="G25" s="130"/>
    </row>
    <row r="26" spans="1:6" ht="7.5" customHeight="1">
      <c r="A26" s="94"/>
      <c r="B26" s="90"/>
      <c r="C26" s="94"/>
      <c r="D26" s="97"/>
      <c r="E26" s="95"/>
      <c r="F26" s="97"/>
    </row>
    <row r="27" spans="1:6" ht="15.75">
      <c r="A27" s="94"/>
      <c r="B27" s="90" t="s">
        <v>76</v>
      </c>
      <c r="C27" s="94"/>
      <c r="D27" s="89">
        <f>SUM(D20:D26)</f>
        <v>-2327</v>
      </c>
      <c r="E27" s="89"/>
      <c r="F27" s="89">
        <v>3512</v>
      </c>
    </row>
    <row r="28" spans="1:6" ht="7.5" customHeight="1">
      <c r="A28" s="94"/>
      <c r="B28" s="90"/>
      <c r="C28" s="94"/>
      <c r="D28" s="89"/>
      <c r="E28" s="89"/>
      <c r="F28" s="89"/>
    </row>
    <row r="29" spans="1:6" ht="15.75">
      <c r="A29" s="94"/>
      <c r="B29" s="90"/>
      <c r="C29" s="94" t="s">
        <v>15</v>
      </c>
      <c r="D29" s="95">
        <v>0</v>
      </c>
      <c r="E29" s="95"/>
      <c r="F29" s="95">
        <v>27</v>
      </c>
    </row>
    <row r="30" spans="1:6" ht="15.75">
      <c r="A30" s="94"/>
      <c r="B30" s="90"/>
      <c r="C30" s="94" t="s">
        <v>17</v>
      </c>
      <c r="D30" s="95">
        <v>-13</v>
      </c>
      <c r="E30" s="95"/>
      <c r="F30" s="95">
        <v>-9</v>
      </c>
    </row>
    <row r="31" spans="1:7" ht="15.75">
      <c r="A31" s="94"/>
      <c r="B31" s="90"/>
      <c r="C31" s="94" t="s">
        <v>13</v>
      </c>
      <c r="D31" s="95">
        <f>-236+2</f>
        <v>-234</v>
      </c>
      <c r="E31" s="95"/>
      <c r="F31" s="95">
        <v>-192</v>
      </c>
      <c r="G31" s="130"/>
    </row>
    <row r="32" spans="1:6" ht="7.5" customHeight="1">
      <c r="A32" s="94"/>
      <c r="B32" s="94"/>
      <c r="C32" s="94"/>
      <c r="D32" s="89"/>
      <c r="E32" s="89"/>
      <c r="F32" s="89"/>
    </row>
    <row r="33" spans="1:6" ht="15.75">
      <c r="A33" s="99" t="s">
        <v>103</v>
      </c>
      <c r="C33" s="94"/>
      <c r="D33" s="100">
        <f>SUM(D27:D32)</f>
        <v>-2574</v>
      </c>
      <c r="E33" s="95"/>
      <c r="F33" s="100">
        <v>3338</v>
      </c>
    </row>
    <row r="34" spans="1:6" ht="15.75">
      <c r="A34" s="94"/>
      <c r="B34" s="94"/>
      <c r="C34" s="94"/>
      <c r="D34" s="89"/>
      <c r="E34" s="89"/>
      <c r="F34" s="89"/>
    </row>
    <row r="35" spans="1:6" ht="15.75">
      <c r="A35" s="99" t="s">
        <v>14</v>
      </c>
      <c r="B35" s="98"/>
      <c r="C35" s="94"/>
      <c r="D35" s="89"/>
      <c r="E35" s="89"/>
      <c r="F35" s="89"/>
    </row>
    <row r="36" spans="1:6" ht="15.75">
      <c r="A36" s="94"/>
      <c r="B36" s="94" t="s">
        <v>15</v>
      </c>
      <c r="D36" s="95">
        <v>10</v>
      </c>
      <c r="E36" s="95"/>
      <c r="F36" s="95">
        <v>7</v>
      </c>
    </row>
    <row r="37" spans="1:6" ht="15.75">
      <c r="A37" s="94"/>
      <c r="B37" s="94" t="s">
        <v>99</v>
      </c>
      <c r="D37" s="95">
        <v>0</v>
      </c>
      <c r="E37" s="95"/>
      <c r="F37" s="95">
        <v>1387</v>
      </c>
    </row>
    <row r="38" spans="1:6" ht="15.75">
      <c r="A38" s="94"/>
      <c r="B38" s="94" t="s">
        <v>18</v>
      </c>
      <c r="D38" s="95">
        <v>-4402</v>
      </c>
      <c r="E38" s="95"/>
      <c r="F38" s="95">
        <v>-5766</v>
      </c>
    </row>
    <row r="39" spans="1:6" ht="7.5" customHeight="1">
      <c r="A39" s="94"/>
      <c r="B39" s="94"/>
      <c r="C39" s="94"/>
      <c r="D39" s="89"/>
      <c r="E39" s="89"/>
      <c r="F39" s="89"/>
    </row>
    <row r="40" spans="1:6" ht="15.75">
      <c r="A40" s="99" t="s">
        <v>56</v>
      </c>
      <c r="C40" s="94"/>
      <c r="D40" s="100">
        <f>SUM(D36:D39)</f>
        <v>-4392</v>
      </c>
      <c r="E40" s="95"/>
      <c r="F40" s="100">
        <v>-4372</v>
      </c>
    </row>
    <row r="41" spans="1:6" ht="15.75">
      <c r="A41" s="94"/>
      <c r="B41" s="94"/>
      <c r="C41" s="94"/>
      <c r="D41" s="89"/>
      <c r="E41" s="89"/>
      <c r="F41" s="89"/>
    </row>
    <row r="42" spans="1:6" ht="15.75">
      <c r="A42" s="99" t="s">
        <v>16</v>
      </c>
      <c r="B42" s="99"/>
      <c r="C42" s="94"/>
      <c r="D42" s="89"/>
      <c r="E42" s="89"/>
      <c r="F42" s="89"/>
    </row>
    <row r="43" spans="2:6" ht="15.75">
      <c r="B43" s="94" t="s">
        <v>100</v>
      </c>
      <c r="C43" s="94"/>
      <c r="D43" s="95">
        <v>0</v>
      </c>
      <c r="E43" s="95"/>
      <c r="F43" s="95">
        <v>14280</v>
      </c>
    </row>
    <row r="44" spans="2:7" ht="15.75">
      <c r="B44" s="94" t="s">
        <v>30</v>
      </c>
      <c r="C44" s="94"/>
      <c r="D44" s="95">
        <f>8750+-685</f>
        <v>8065</v>
      </c>
      <c r="E44" s="95"/>
      <c r="F44" s="95">
        <v>-10183</v>
      </c>
      <c r="G44" s="130"/>
    </row>
    <row r="45" spans="2:6" ht="15.75">
      <c r="B45" s="94" t="s">
        <v>104</v>
      </c>
      <c r="C45" s="94"/>
      <c r="D45" s="95">
        <v>0</v>
      </c>
      <c r="E45" s="95"/>
      <c r="F45" s="95">
        <v>-33</v>
      </c>
    </row>
    <row r="46" spans="2:6" ht="15.75">
      <c r="B46" s="94" t="s">
        <v>101</v>
      </c>
      <c r="C46" s="94"/>
      <c r="D46" s="95">
        <v>0</v>
      </c>
      <c r="E46" s="95"/>
      <c r="F46" s="95">
        <v>-4</v>
      </c>
    </row>
    <row r="47" spans="2:6" ht="15.75">
      <c r="B47" s="94" t="s">
        <v>102</v>
      </c>
      <c r="C47" s="94"/>
      <c r="D47" s="95">
        <v>0</v>
      </c>
      <c r="E47" s="95"/>
      <c r="F47" s="95">
        <v>-1292</v>
      </c>
    </row>
    <row r="48" spans="2:7" ht="15.75">
      <c r="B48" s="94" t="s">
        <v>110</v>
      </c>
      <c r="C48" s="94"/>
      <c r="D48" s="95">
        <v>-2800</v>
      </c>
      <c r="E48" s="95"/>
      <c r="F48" s="95">
        <v>0</v>
      </c>
      <c r="G48" s="130"/>
    </row>
    <row r="49" spans="1:6" ht="15.75">
      <c r="A49" s="99"/>
      <c r="B49" s="94" t="s">
        <v>17</v>
      </c>
      <c r="C49" s="94"/>
      <c r="D49" s="101">
        <v>-320</v>
      </c>
      <c r="E49" s="101"/>
      <c r="F49" s="101">
        <v>-267</v>
      </c>
    </row>
    <row r="50" spans="1:6" ht="7.5" customHeight="1">
      <c r="A50" s="99"/>
      <c r="B50" s="94"/>
      <c r="C50" s="94"/>
      <c r="D50" s="95"/>
      <c r="E50" s="95"/>
      <c r="F50" s="95"/>
    </row>
    <row r="51" spans="1:6" ht="15.75">
      <c r="A51" s="99" t="s">
        <v>19</v>
      </c>
      <c r="C51" s="94"/>
      <c r="D51" s="100">
        <f>SUM(D41:D50)</f>
        <v>4945</v>
      </c>
      <c r="E51" s="95"/>
      <c r="F51" s="100">
        <v>2501</v>
      </c>
    </row>
    <row r="52" spans="2:6" ht="15.75">
      <c r="B52" s="94"/>
      <c r="C52" s="94"/>
      <c r="D52" s="89"/>
      <c r="E52" s="89"/>
      <c r="F52" s="89"/>
    </row>
    <row r="53" spans="1:6" ht="15.75">
      <c r="A53" s="68" t="s">
        <v>77</v>
      </c>
      <c r="B53" s="94"/>
      <c r="C53" s="94"/>
      <c r="D53" s="95">
        <f>+D33+D40+D51</f>
        <v>-2021</v>
      </c>
      <c r="E53" s="95"/>
      <c r="F53" s="95">
        <v>1467</v>
      </c>
    </row>
    <row r="54" spans="1:6" ht="7.5" customHeight="1">
      <c r="A54" s="94"/>
      <c r="B54" s="94"/>
      <c r="C54" s="94"/>
      <c r="D54" s="95"/>
      <c r="E54" s="95"/>
      <c r="F54" s="95"/>
    </row>
    <row r="55" spans="1:6" ht="15.75">
      <c r="A55" s="94" t="s">
        <v>72</v>
      </c>
      <c r="B55" s="94"/>
      <c r="C55" s="94"/>
      <c r="D55" s="95">
        <v>1467</v>
      </c>
      <c r="E55" s="95"/>
      <c r="F55" s="95">
        <v>0</v>
      </c>
    </row>
    <row r="56" spans="1:6" ht="7.5" customHeight="1">
      <c r="A56" s="94"/>
      <c r="B56" s="94"/>
      <c r="C56" s="94"/>
      <c r="D56" s="89"/>
      <c r="E56" s="89"/>
      <c r="F56" s="89"/>
    </row>
    <row r="57" spans="1:6" ht="16.5" thickBot="1">
      <c r="A57" s="94" t="s">
        <v>47</v>
      </c>
      <c r="B57" s="94"/>
      <c r="C57" s="94"/>
      <c r="D57" s="102">
        <f>SUM(D53:D56)</f>
        <v>-554</v>
      </c>
      <c r="E57" s="121"/>
      <c r="F57" s="102">
        <v>1467</v>
      </c>
    </row>
    <row r="58" spans="2:6" ht="16.5" thickTop="1">
      <c r="B58" s="94"/>
      <c r="C58" s="94"/>
      <c r="D58" s="89"/>
      <c r="E58" s="89"/>
      <c r="F58" s="89"/>
    </row>
    <row r="59" spans="1:6" ht="15.75">
      <c r="A59" s="99" t="s">
        <v>46</v>
      </c>
      <c r="B59" s="94"/>
      <c r="C59" s="94"/>
      <c r="D59" s="89"/>
      <c r="E59" s="89"/>
      <c r="F59" s="89"/>
    </row>
    <row r="60" spans="1:6" ht="15.75">
      <c r="A60" s="99"/>
      <c r="B60" s="94" t="s">
        <v>38</v>
      </c>
      <c r="C60" s="94"/>
      <c r="D60" s="89">
        <f>+'BS'!D22</f>
        <v>1187</v>
      </c>
      <c r="E60" s="89"/>
      <c r="F60" s="89">
        <v>1467</v>
      </c>
    </row>
    <row r="61" spans="1:6" ht="15.75">
      <c r="A61" s="99"/>
      <c r="B61" s="94" t="s">
        <v>111</v>
      </c>
      <c r="C61" s="94"/>
      <c r="D61" s="89">
        <v>-1741</v>
      </c>
      <c r="E61" s="89"/>
      <c r="F61" s="89">
        <v>0</v>
      </c>
    </row>
    <row r="62" spans="1:6" ht="16.5" thickBot="1">
      <c r="A62" s="94"/>
      <c r="B62" s="94"/>
      <c r="C62" s="94"/>
      <c r="D62" s="102">
        <f>+D60+D61</f>
        <v>-554</v>
      </c>
      <c r="E62" s="95"/>
      <c r="F62" s="102">
        <f>+F60+F61</f>
        <v>1467</v>
      </c>
    </row>
    <row r="63" spans="1:6" ht="16.5" thickTop="1">
      <c r="A63" s="94"/>
      <c r="B63" s="90"/>
      <c r="C63" s="90"/>
      <c r="D63" s="89" t="s">
        <v>52</v>
      </c>
      <c r="E63" s="89"/>
      <c r="F63" s="89"/>
    </row>
    <row r="64" spans="1:8" ht="15.75" customHeight="1">
      <c r="A64" s="136" t="s">
        <v>118</v>
      </c>
      <c r="B64" s="136"/>
      <c r="C64" s="136"/>
      <c r="D64" s="136"/>
      <c r="E64" s="136"/>
      <c r="F64" s="131"/>
      <c r="G64" s="131"/>
      <c r="H64" s="131"/>
    </row>
    <row r="65" spans="1:8" ht="15.75">
      <c r="A65" s="136"/>
      <c r="B65" s="136"/>
      <c r="C65" s="136"/>
      <c r="D65" s="136"/>
      <c r="E65" s="136"/>
      <c r="F65" s="131"/>
      <c r="G65" s="131"/>
      <c r="H65" s="131"/>
    </row>
    <row r="66" spans="1:6" ht="15.75">
      <c r="A66" s="94"/>
      <c r="B66" s="90"/>
      <c r="C66" s="90"/>
      <c r="D66" s="89"/>
      <c r="E66" s="89"/>
      <c r="F66" s="89"/>
    </row>
    <row r="67" spans="1:6" ht="15.75" customHeight="1">
      <c r="A67" s="137" t="s">
        <v>119</v>
      </c>
      <c r="B67" s="137"/>
      <c r="C67" s="137"/>
      <c r="D67" s="137"/>
      <c r="E67" s="137"/>
      <c r="F67" s="137"/>
    </row>
    <row r="68" spans="1:6" ht="15.75" customHeight="1">
      <c r="A68" s="137"/>
      <c r="B68" s="137"/>
      <c r="C68" s="137"/>
      <c r="D68" s="137"/>
      <c r="E68" s="137"/>
      <c r="F68" s="137"/>
    </row>
    <row r="69" spans="1:6" ht="15.75" customHeight="1">
      <c r="A69" s="137"/>
      <c r="B69" s="137"/>
      <c r="C69" s="137"/>
      <c r="D69" s="137"/>
      <c r="E69" s="137"/>
      <c r="F69" s="137"/>
    </row>
  </sheetData>
  <mergeCells count="3">
    <mergeCell ref="A67:F69"/>
    <mergeCell ref="D10:D11"/>
    <mergeCell ref="A64:E65"/>
  </mergeCells>
  <printOptions/>
  <pageMargins left="0.82" right="0.46" top="0.85" bottom="0.45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2006-03-29T04:15:05Z</cp:lastPrinted>
  <dcterms:created xsi:type="dcterms:W3CDTF">2004-12-27T02:29:13Z</dcterms:created>
  <dcterms:modified xsi:type="dcterms:W3CDTF">2006-03-29T07:23:22Z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76910E4">
    <vt:lpwstr/>
  </property>
  <property fmtid="{D5CDD505-2E9C-101B-9397-08002B2CF9AE}" pid="3" name="IVID156518D3">
    <vt:lpwstr/>
  </property>
  <property fmtid="{D5CDD505-2E9C-101B-9397-08002B2CF9AE}" pid="4" name="IVIDE3516F7">
    <vt:lpwstr/>
  </property>
  <property fmtid="{D5CDD505-2E9C-101B-9397-08002B2CF9AE}" pid="5" name="IVID1C4A12F3">
    <vt:lpwstr/>
  </property>
  <property fmtid="{D5CDD505-2E9C-101B-9397-08002B2CF9AE}" pid="6" name="IVID25230FEC">
    <vt:lpwstr/>
  </property>
  <property fmtid="{D5CDD505-2E9C-101B-9397-08002B2CF9AE}" pid="7" name="IVID283410FE">
    <vt:lpwstr/>
  </property>
  <property fmtid="{D5CDD505-2E9C-101B-9397-08002B2CF9AE}" pid="8" name="IVID262D12F5">
    <vt:lpwstr/>
  </property>
  <property fmtid="{D5CDD505-2E9C-101B-9397-08002B2CF9AE}" pid="9" name="IVID84E1003">
    <vt:lpwstr/>
  </property>
  <property fmtid="{D5CDD505-2E9C-101B-9397-08002B2CF9AE}" pid="10" name="IVID2C4517E6">
    <vt:lpwstr/>
  </property>
  <property fmtid="{D5CDD505-2E9C-101B-9397-08002B2CF9AE}" pid="11" name="IVID206B16FC">
    <vt:lpwstr/>
  </property>
  <property fmtid="{D5CDD505-2E9C-101B-9397-08002B2CF9AE}" pid="12" name="IVID194015FA">
    <vt:lpwstr/>
  </property>
  <property fmtid="{D5CDD505-2E9C-101B-9397-08002B2CF9AE}" pid="13" name="IVID270711D3">
    <vt:lpwstr/>
  </property>
  <property fmtid="{D5CDD505-2E9C-101B-9397-08002B2CF9AE}" pid="14" name="IVID1A5907F8">
    <vt:lpwstr/>
  </property>
  <property fmtid="{D5CDD505-2E9C-101B-9397-08002B2CF9AE}" pid="15" name="IVID2B4E1807">
    <vt:lpwstr/>
  </property>
  <property fmtid="{D5CDD505-2E9C-101B-9397-08002B2CF9AE}" pid="16" name="IVID131F12D2">
    <vt:lpwstr/>
  </property>
  <property fmtid="{D5CDD505-2E9C-101B-9397-08002B2CF9AE}" pid="17" name="IVID1B1B1603">
    <vt:lpwstr/>
  </property>
  <property fmtid="{D5CDD505-2E9C-101B-9397-08002B2CF9AE}" pid="18" name="IVID1D5A0FFA">
    <vt:lpwstr/>
  </property>
  <property fmtid="{D5CDD505-2E9C-101B-9397-08002B2CF9AE}" pid="19" name="IVIDE621BDA">
    <vt:lpwstr/>
  </property>
  <property fmtid="{D5CDD505-2E9C-101B-9397-08002B2CF9AE}" pid="20" name="IVID342611F2">
    <vt:lpwstr/>
  </property>
  <property fmtid="{D5CDD505-2E9C-101B-9397-08002B2CF9AE}" pid="21" name="IVID2F1E1603">
    <vt:lpwstr/>
  </property>
  <property fmtid="{D5CDD505-2E9C-101B-9397-08002B2CF9AE}" pid="22" name="IVIDC">
    <vt:lpwstr/>
  </property>
  <property fmtid="{D5CDD505-2E9C-101B-9397-08002B2CF9AE}" pid="23" name="IVID362F13E8">
    <vt:lpwstr/>
  </property>
  <property fmtid="{D5CDD505-2E9C-101B-9397-08002B2CF9AE}" pid="24" name="IVID3A3618F1">
    <vt:lpwstr/>
  </property>
  <property fmtid="{D5CDD505-2E9C-101B-9397-08002B2CF9AE}" pid="25" name="IVID15E41318">
    <vt:lpwstr/>
  </property>
  <property fmtid="{D5CDD505-2E9C-101B-9397-08002B2CF9AE}" pid="26" name="IVID181914D9">
    <vt:lpwstr/>
  </property>
  <property fmtid="{D5CDD505-2E9C-101B-9397-08002B2CF9AE}" pid="27" name="IVID155815FB">
    <vt:lpwstr/>
  </property>
  <property fmtid="{D5CDD505-2E9C-101B-9397-08002B2CF9AE}" pid="28" name="IVIDD091BF0">
    <vt:lpwstr/>
  </property>
  <property fmtid="{D5CDD505-2E9C-101B-9397-08002B2CF9AE}" pid="29" name="IVID344CCFFC">
    <vt:lpwstr/>
  </property>
  <property fmtid="{D5CDD505-2E9C-101B-9397-08002B2CF9AE}" pid="30" name="IVID1A7D12ED">
    <vt:lpwstr/>
  </property>
  <property fmtid="{D5CDD505-2E9C-101B-9397-08002B2CF9AE}" pid="31" name="IVID1B2115FE">
    <vt:lpwstr/>
  </property>
  <property fmtid="{D5CDD505-2E9C-101B-9397-08002B2CF9AE}" pid="32" name="IVID35431BD0">
    <vt:lpwstr/>
  </property>
  <property fmtid="{D5CDD505-2E9C-101B-9397-08002B2CF9AE}" pid="33" name="IVID4637A884">
    <vt:lpwstr/>
  </property>
  <property fmtid="{D5CDD505-2E9C-101B-9397-08002B2CF9AE}" pid="34" name="IVID127C14F5">
    <vt:lpwstr/>
  </property>
  <property fmtid="{D5CDD505-2E9C-101B-9397-08002B2CF9AE}" pid="35" name="IVID1834F0DD">
    <vt:lpwstr/>
  </property>
  <property fmtid="{D5CDD505-2E9C-101B-9397-08002B2CF9AE}" pid="36" name="IVID312119E0">
    <vt:lpwstr/>
  </property>
  <property fmtid="{D5CDD505-2E9C-101B-9397-08002B2CF9AE}" pid="37" name="IVID1C5812DA">
    <vt:lpwstr/>
  </property>
  <property fmtid="{D5CDD505-2E9C-101B-9397-08002B2CF9AE}" pid="38" name="IVID173907ED">
    <vt:lpwstr/>
  </property>
  <property fmtid="{D5CDD505-2E9C-101B-9397-08002B2CF9AE}" pid="39" name="IVID1D3F17E2">
    <vt:lpwstr/>
  </property>
  <property fmtid="{D5CDD505-2E9C-101B-9397-08002B2CF9AE}" pid="40" name="IVID13451200">
    <vt:lpwstr/>
  </property>
  <property fmtid="{D5CDD505-2E9C-101B-9397-08002B2CF9AE}" pid="41" name="IVID121617DE">
    <vt:lpwstr/>
  </property>
  <property fmtid="{D5CDD505-2E9C-101B-9397-08002B2CF9AE}" pid="42" name="IVID13691AF2">
    <vt:lpwstr/>
  </property>
  <property fmtid="{D5CDD505-2E9C-101B-9397-08002B2CF9AE}" pid="43" name="IVID1A3B0AF0">
    <vt:lpwstr/>
  </property>
  <property fmtid="{D5CDD505-2E9C-101B-9397-08002B2CF9AE}" pid="44" name="IVID373F12DB">
    <vt:lpwstr/>
  </property>
  <property fmtid="{D5CDD505-2E9C-101B-9397-08002B2CF9AE}" pid="45" name="IVID274B1CF5">
    <vt:lpwstr/>
  </property>
  <property fmtid="{D5CDD505-2E9C-101B-9397-08002B2CF9AE}" pid="46" name="IVID2B4E17FA">
    <vt:lpwstr/>
  </property>
  <property fmtid="{D5CDD505-2E9C-101B-9397-08002B2CF9AE}" pid="47" name="IVID253D11EF">
    <vt:lpwstr/>
  </property>
  <property fmtid="{D5CDD505-2E9C-101B-9397-08002B2CF9AE}" pid="48" name="IVID102124BA">
    <vt:lpwstr/>
  </property>
  <property fmtid="{D5CDD505-2E9C-101B-9397-08002B2CF9AE}" pid="49" name="IVID3D1509D0">
    <vt:lpwstr/>
  </property>
  <property fmtid="{D5CDD505-2E9C-101B-9397-08002B2CF9AE}" pid="50" name="IVID35641901">
    <vt:lpwstr/>
  </property>
  <property fmtid="{D5CDD505-2E9C-101B-9397-08002B2CF9AE}" pid="51" name="IVID45E1ED9">
    <vt:lpwstr/>
  </property>
  <property fmtid="{D5CDD505-2E9C-101B-9397-08002B2CF9AE}" pid="52" name="IVID324113D1">
    <vt:lpwstr/>
  </property>
  <property fmtid="{D5CDD505-2E9C-101B-9397-08002B2CF9AE}" pid="53" name="IVID1A2D1903">
    <vt:lpwstr/>
  </property>
  <property fmtid="{D5CDD505-2E9C-101B-9397-08002B2CF9AE}" pid="54" name="IVID222F6E42">
    <vt:lpwstr/>
  </property>
  <property fmtid="{D5CDD505-2E9C-101B-9397-08002B2CF9AE}" pid="55" name="IVID137012E9">
    <vt:lpwstr/>
  </property>
  <property fmtid="{D5CDD505-2E9C-101B-9397-08002B2CF9AE}" pid="56" name="IVID17063A1C">
    <vt:lpwstr/>
  </property>
  <property fmtid="{D5CDD505-2E9C-101B-9397-08002B2CF9AE}" pid="57" name="IVID10FD1D6C">
    <vt:lpwstr/>
  </property>
  <property fmtid="{D5CDD505-2E9C-101B-9397-08002B2CF9AE}" pid="58" name="IVIDE5716EA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73E1206">
    <vt:lpwstr/>
  </property>
  <property fmtid="{D5CDD505-2E9C-101B-9397-08002B2CF9AE}" pid="67" name="IVID1F4C07D1">
    <vt:lpwstr/>
  </property>
  <property fmtid="{D5CDD505-2E9C-101B-9397-08002B2CF9AE}" pid="68" name="IVIDA2712E7">
    <vt:lpwstr/>
  </property>
  <property fmtid="{D5CDD505-2E9C-101B-9397-08002B2CF9AE}" pid="69" name="IVID332613CE">
    <vt:lpwstr/>
  </property>
  <property fmtid="{D5CDD505-2E9C-101B-9397-08002B2CF9AE}" pid="70" name="IVID2F1A12FA">
    <vt:lpwstr/>
  </property>
  <property fmtid="{D5CDD505-2E9C-101B-9397-08002B2CF9AE}" pid="71" name="IVID306310DF">
    <vt:lpwstr/>
  </property>
  <property fmtid="{D5CDD505-2E9C-101B-9397-08002B2CF9AE}" pid="72" name="IVID1D2316E0">
    <vt:lpwstr/>
  </property>
  <property fmtid="{D5CDD505-2E9C-101B-9397-08002B2CF9AE}" pid="73" name="IVID240A1504">
    <vt:lpwstr/>
  </property>
  <property fmtid="{D5CDD505-2E9C-101B-9397-08002B2CF9AE}" pid="74" name="IVID89C16E7F">
    <vt:lpwstr/>
  </property>
  <property fmtid="{D5CDD505-2E9C-101B-9397-08002B2CF9AE}" pid="75" name="IVID332E19D7">
    <vt:lpwstr/>
  </property>
  <property fmtid="{D5CDD505-2E9C-101B-9397-08002B2CF9AE}" pid="76" name="IVID22261800">
    <vt:lpwstr/>
  </property>
  <property fmtid="{D5CDD505-2E9C-101B-9397-08002B2CF9AE}" pid="77" name="IVIDA651509">
    <vt:lpwstr/>
  </property>
  <property fmtid="{D5CDD505-2E9C-101B-9397-08002B2CF9AE}" pid="78" name="IVID3A1412D5">
    <vt:lpwstr/>
  </property>
  <property fmtid="{D5CDD505-2E9C-101B-9397-08002B2CF9AE}" pid="79" name="IVID136B13DA">
    <vt:lpwstr/>
  </property>
  <property fmtid="{D5CDD505-2E9C-101B-9397-08002B2CF9AE}" pid="80" name="IVID8531007">
    <vt:lpwstr/>
  </property>
  <property fmtid="{D5CDD505-2E9C-101B-9397-08002B2CF9AE}" pid="81" name="IVID1F3A13E8">
    <vt:lpwstr/>
  </property>
  <property fmtid="{D5CDD505-2E9C-101B-9397-08002B2CF9AE}" pid="82" name="IVID215109FC">
    <vt:lpwstr/>
  </property>
  <property fmtid="{D5CDD505-2E9C-101B-9397-08002B2CF9AE}" pid="83" name="IVID171C12DF">
    <vt:lpwstr/>
  </property>
  <property fmtid="{D5CDD505-2E9C-101B-9397-08002B2CF9AE}" pid="84" name="IVIDD3318CF">
    <vt:lpwstr/>
  </property>
  <property fmtid="{D5CDD505-2E9C-101B-9397-08002B2CF9AE}" pid="85" name="IVID1D3915FA">
    <vt:lpwstr/>
  </property>
  <property fmtid="{D5CDD505-2E9C-101B-9397-08002B2CF9AE}" pid="86" name="IVID266F16CF">
    <vt:lpwstr/>
  </property>
  <property fmtid="{D5CDD505-2E9C-101B-9397-08002B2CF9AE}" pid="87" name="IVID232310EC">
    <vt:lpwstr/>
  </property>
  <property fmtid="{D5CDD505-2E9C-101B-9397-08002B2CF9AE}" pid="88" name="IVID133D1AE5">
    <vt:lpwstr/>
  </property>
  <property fmtid="{D5CDD505-2E9C-101B-9397-08002B2CF9AE}" pid="89" name="IVIDF6113D9">
    <vt:lpwstr/>
  </property>
  <property fmtid="{D5CDD505-2E9C-101B-9397-08002B2CF9AE}" pid="90" name="IVID307414D1">
    <vt:lpwstr/>
  </property>
  <property fmtid="{D5CDD505-2E9C-101B-9397-08002B2CF9AE}" pid="91" name="IVID344B1400">
    <vt:lpwstr/>
  </property>
  <property fmtid="{D5CDD505-2E9C-101B-9397-08002B2CF9AE}" pid="92" name="IVID135B1DF5">
    <vt:lpwstr/>
  </property>
  <property fmtid="{D5CDD505-2E9C-101B-9397-08002B2CF9AE}" pid="93" name="IVID1A3716D3">
    <vt:lpwstr/>
  </property>
  <property fmtid="{D5CDD505-2E9C-101B-9397-08002B2CF9AE}" pid="94" name="IVIDD1916DB">
    <vt:lpwstr/>
  </property>
  <property fmtid="{D5CDD505-2E9C-101B-9397-08002B2CF9AE}" pid="95" name="IVID11431AF1">
    <vt:lpwstr/>
  </property>
  <property fmtid="{D5CDD505-2E9C-101B-9397-08002B2CF9AE}" pid="96" name="IVID1B2C19F3">
    <vt:lpwstr/>
  </property>
  <property fmtid="{D5CDD505-2E9C-101B-9397-08002B2CF9AE}" pid="97" name="IVIDD5E0FE6">
    <vt:lpwstr/>
  </property>
  <property fmtid="{D5CDD505-2E9C-101B-9397-08002B2CF9AE}" pid="98" name="IVID1B2C1B03">
    <vt:lpwstr/>
  </property>
  <property fmtid="{D5CDD505-2E9C-101B-9397-08002B2CF9AE}" pid="99" name="IVID21211CE4">
    <vt:lpwstr/>
  </property>
  <property fmtid="{D5CDD505-2E9C-101B-9397-08002B2CF9AE}" pid="100" name="IVID133B1800">
    <vt:lpwstr/>
  </property>
  <property fmtid="{D5CDD505-2E9C-101B-9397-08002B2CF9AE}" pid="101" name="IVID3C1312F9">
    <vt:lpwstr/>
  </property>
  <property fmtid="{D5CDD505-2E9C-101B-9397-08002B2CF9AE}" pid="102" name="IVID3E37BDEF">
    <vt:lpwstr/>
  </property>
  <property fmtid="{D5CDD505-2E9C-101B-9397-08002B2CF9AE}" pid="103" name="IVID7CE0C0D">
    <vt:lpwstr/>
  </property>
  <property fmtid="{D5CDD505-2E9C-101B-9397-08002B2CF9AE}" pid="104" name="IVID153917DD">
    <vt:lpwstr/>
  </property>
  <property fmtid="{D5CDD505-2E9C-101B-9397-08002B2CF9AE}" pid="105" name="IVIDE6C1501">
    <vt:lpwstr/>
  </property>
  <property fmtid="{D5CDD505-2E9C-101B-9397-08002B2CF9AE}" pid="106" name="IVID1F4D16D9">
    <vt:lpwstr/>
  </property>
  <property fmtid="{D5CDD505-2E9C-101B-9397-08002B2CF9AE}" pid="107" name="IVID276508D4">
    <vt:lpwstr/>
  </property>
  <property fmtid="{D5CDD505-2E9C-101B-9397-08002B2CF9AE}" pid="108" name="IVID2C2A55BF">
    <vt:lpwstr/>
  </property>
  <property fmtid="{D5CDD505-2E9C-101B-9397-08002B2CF9AE}" pid="109" name="IVID378DD799">
    <vt:lpwstr/>
  </property>
  <property fmtid="{D5CDD505-2E9C-101B-9397-08002B2CF9AE}" pid="110" name="IVIDC0B13E0">
    <vt:lpwstr/>
  </property>
  <property fmtid="{D5CDD505-2E9C-101B-9397-08002B2CF9AE}" pid="111" name="IVIDF131403">
    <vt:lpwstr/>
  </property>
  <property fmtid="{D5CDD505-2E9C-101B-9397-08002B2CF9AE}" pid="112" name="IVID1ACF422B">
    <vt:lpwstr/>
  </property>
  <property fmtid="{D5CDD505-2E9C-101B-9397-08002B2CF9AE}" pid="113" name="IVID254014DA">
    <vt:lpwstr/>
  </property>
  <property fmtid="{D5CDD505-2E9C-101B-9397-08002B2CF9AE}" pid="114" name="IVID376DFBE3">
    <vt:lpwstr/>
  </property>
  <property fmtid="{D5CDD505-2E9C-101B-9397-08002B2CF9AE}" pid="115" name="IVID3760FFA3">
    <vt:lpwstr/>
  </property>
  <property fmtid="{D5CDD505-2E9C-101B-9397-08002B2CF9AE}" pid="116" name="IVID3F6611F3">
    <vt:lpwstr/>
  </property>
  <property fmtid="{D5CDD505-2E9C-101B-9397-08002B2CF9AE}" pid="117" name="IVID278A6ACE">
    <vt:lpwstr/>
  </property>
  <property fmtid="{D5CDD505-2E9C-101B-9397-08002B2CF9AE}" pid="118" name="IVID27520FEB">
    <vt:lpwstr/>
  </property>
  <property fmtid="{D5CDD505-2E9C-101B-9397-08002B2CF9AE}" pid="119" name="IVID343F0EF9">
    <vt:lpwstr/>
  </property>
  <property fmtid="{D5CDD505-2E9C-101B-9397-08002B2CF9AE}" pid="120" name="IVID272C0EFF">
    <vt:lpwstr/>
  </property>
  <property fmtid="{D5CDD505-2E9C-101B-9397-08002B2CF9AE}" pid="121" name="IVID361210D7">
    <vt:lpwstr/>
  </property>
  <property fmtid="{D5CDD505-2E9C-101B-9397-08002B2CF9AE}" pid="122" name="IVID45500EF0">
    <vt:lpwstr/>
  </property>
  <property fmtid="{D5CDD505-2E9C-101B-9397-08002B2CF9AE}" pid="123" name="IVID460D1002">
    <vt:lpwstr/>
  </property>
  <property fmtid="{D5CDD505-2E9C-101B-9397-08002B2CF9AE}" pid="124" name="IVID1C4010E9">
    <vt:lpwstr/>
  </property>
  <property fmtid="{D5CDD505-2E9C-101B-9397-08002B2CF9AE}" pid="125" name="IVID2E6E1CD9">
    <vt:lpwstr/>
  </property>
  <property fmtid="{D5CDD505-2E9C-101B-9397-08002B2CF9AE}" pid="126" name="IVID3F0F1A05">
    <vt:lpwstr/>
  </property>
  <property fmtid="{D5CDD505-2E9C-101B-9397-08002B2CF9AE}" pid="127" name="IVID201718DA">
    <vt:lpwstr/>
  </property>
  <property fmtid="{D5CDD505-2E9C-101B-9397-08002B2CF9AE}" pid="128" name="IVID2C210EF8">
    <vt:lpwstr/>
  </property>
  <property fmtid="{D5CDD505-2E9C-101B-9397-08002B2CF9AE}" pid="129" name="IVID1D3615EC">
    <vt:lpwstr/>
  </property>
  <property fmtid="{D5CDD505-2E9C-101B-9397-08002B2CF9AE}" pid="130" name="IVID132908F8">
    <vt:lpwstr/>
  </property>
  <property fmtid="{D5CDD505-2E9C-101B-9397-08002B2CF9AE}" pid="131" name="IVID206D88A4">
    <vt:lpwstr/>
  </property>
</Properties>
</file>